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1" documentId="8_{8E4F5713-0E92-4EE8-949D-5F79C4CA776D}" xr6:coauthVersionLast="47" xr6:coauthVersionMax="47" xr10:uidLastSave="{AC487892-D03F-4DB8-AA93-98BAE04A5FE5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<sst xmlns="http://schemas.openxmlformats.org/spreadsheetml/2006/main" count="9432" uniqueCount="1374">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</sst>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51.6</c:v>
                </c:pt>
                <c:pt idx="1">
                  <c:v>61.9</c:v>
                </c:pt>
                <c:pt idx="2">
                  <c:v>67.900000000000006</c:v>
                </c:pt>
                <c:pt idx="3">
                  <c:v>72.099999999999994</c:v>
                </c:pt>
                <c:pt idx="4">
                  <c:v>73.099999999999994</c:v>
                </c:pt>
                <c:pt idx="5">
                  <c:v>73.5</c:v>
                </c:pt>
                <c:pt idx="6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63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84</c:v>
                </c:pt>
                <c:pt idx="1">
                  <c:v>84.382871536523922</c:v>
                </c:pt>
                <c:pt idx="2">
                  <c:v>83.879093198992436</c:v>
                </c:pt>
                <c:pt idx="3">
                  <c:v>84.382871536523922</c:v>
                </c:pt>
                <c:pt idx="4">
                  <c:v>85.390428211586894</c:v>
                </c:pt>
                <c:pt idx="5">
                  <c:v>85.353535353535349</c:v>
                </c:pt>
                <c:pt idx="6">
                  <c:v>85.606060606060609</c:v>
                </c:pt>
                <c:pt idx="7">
                  <c:v>85.353535353535364</c:v>
                </c:pt>
                <c:pt idx="9">
                  <c:v>85.353535353535364</c:v>
                </c:pt>
                <c:pt idx="10">
                  <c:v>85.606060606060609</c:v>
                </c:pt>
                <c:pt idx="11">
                  <c:v>86.616161616161619</c:v>
                </c:pt>
                <c:pt idx="13">
                  <c:v>87.626262626262616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13.386200000000001</c:v>
                </c:pt>
                <c:pt idx="1">
                  <c:v>11.44558</c:v>
                </c:pt>
                <c:pt idx="2">
                  <c:v>25.387709999999998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25.944240000000001</c:v>
                </c:pt>
                <c:pt idx="1">
                  <c:v>23.08792</c:v>
                </c:pt>
                <c:pt idx="2">
                  <c:v>36.614890000000003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74.187725630000003</c:v>
                </c:pt>
                <c:pt idx="1">
                  <c:v>75.044722719999996</c:v>
                </c:pt>
                <c:pt idx="2">
                  <c:v>73.094582189999997</c:v>
                </c:pt>
                <c:pt idx="3">
                  <c:v>71.415441180000002</c:v>
                </c:pt>
                <c:pt idx="4">
                  <c:v>73.966165410000002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Staffordshire was consistently greater than the rural and England situations over this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388620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345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percentage for Staffordshire was consistently greater than the rural situation and was generally in line with the England position over the period considered here.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Staffordshire was consistently below the England situation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but moved from being below to above the rural position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Staffordshire generally moved in line with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Staffordshire generally moved in line with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Lichfield was consistently greater than the England situation but moved from being above to below the rural position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158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Staffordshire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51.6</v>
      </c>
      <c r="J12" s="13">
        <f>IF(VLOOKUP($F12,'early learning goals'!$B$10:$AC$468,'early learning goals'!X$1,FALSE)=0,"",VLOOKUP($F12,'early learning goals'!$B$10:$AC$468,'early learning goals'!X$1,FALSE))</f>
        <v>61.9</v>
      </c>
      <c r="K12" s="13">
        <f>IF(VLOOKUP($F12,'early learning goals'!$B$10:$AC$468,'early learning goals'!Y$1,FALSE)=0,"",VLOOKUP($F12,'early learning goals'!$B$10:$AC$468,'early learning goals'!Y$1,FALSE))</f>
        <v>67.900000000000006</v>
      </c>
      <c r="L12" s="13">
        <f>IF(VLOOKUP($F12,'early learning goals'!$B$10:$AC$468,'early learning goals'!Z$1,FALSE)=0,"",VLOOKUP($F12,'early learning goals'!$B$10:$AC$468,'early learning goals'!Z$1,FALSE))</f>
        <v>72.099999999999994</v>
      </c>
      <c r="M12" s="13">
        <f>IF(VLOOKUP($F12,'early learning goals'!$B$10:$AC$468,'early learning goals'!AA$1,FALSE)=0,"",VLOOKUP($F12,'early learning goals'!$B$10:$AC$468,'early learning goals'!AA$1,FALSE))</f>
        <v>73.099999999999994</v>
      </c>
      <c r="N12" s="13">
        <f>IF(VLOOKUP($F12,'early learning goals'!$B$10:$AC$468,'early learning goals'!AB$1,FALSE)=0,"",VLOOKUP($F12,'early learning goals'!$B$10:$AC$468,'early learning goals'!AB$1,FALSE))</f>
        <v>73.5</v>
      </c>
      <c r="O12" s="13">
        <f>IF(VLOOKUP($F12,'early learning goals'!$B$10:$AC$468,'early learning goals'!AC$1,FALSE)=0,"",VLOOKUP($F12,'early learning goals'!$B$10:$AC$468,'early learning goals'!AC$1,FALSE))</f>
        <v>73.3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Staffordshire to Rural as a Region</v>
      </c>
      <c r="G15" s="56"/>
      <c r="H15" s="57"/>
      <c r="I15" s="19">
        <f>(I12-I13)</f>
        <v>2.2919488512967376</v>
      </c>
      <c r="J15" s="19">
        <f>(J12-J13)</f>
        <v>2.7250229337436735</v>
      </c>
      <c r="K15" s="19">
        <f t="shared" ref="K15:O15" si="0">(K12-K13)</f>
        <v>3.2271191039107094</v>
      </c>
      <c r="L15" s="19">
        <f t="shared" si="0"/>
        <v>4.0855364507806087</v>
      </c>
      <c r="M15" s="19">
        <f t="shared" si="0"/>
        <v>3.6868925445215694</v>
      </c>
      <c r="N15" s="19">
        <f t="shared" si="0"/>
        <v>3.1238487639360102</v>
      </c>
      <c r="O15" s="19">
        <f t="shared" si="0"/>
        <v>2.2193060639821738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Staffordshire to England</v>
      </c>
      <c r="G16" s="51"/>
      <c r="H16" s="52"/>
      <c r="I16" s="19">
        <f>(I12-I14)</f>
        <v>2.7000000000000028</v>
      </c>
      <c r="J16" s="19">
        <f>(J12-J14)</f>
        <v>3.8999999999999986</v>
      </c>
      <c r="K16" s="19">
        <f t="shared" ref="K16:O16" si="1">(K12-K14)</f>
        <v>3.8000000000000114</v>
      </c>
      <c r="L16" s="19">
        <f t="shared" si="1"/>
        <v>4.7999999999999972</v>
      </c>
      <c r="M16" s="19">
        <f t="shared" si="1"/>
        <v>4.0999999999999943</v>
      </c>
      <c r="N16" s="19">
        <f t="shared" si="1"/>
        <v>3.2999999999999972</v>
      </c>
      <c r="O16" s="19">
        <f t="shared" si="1"/>
        <v>2.5999999999999943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Staffordshire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63</v>
      </c>
      <c r="K21" s="13">
        <f>IF(VLOOKUP($F21,'key stage 2'!$B$10:$L$468,'key stage 2'!G$1,FALSE)=0,"",VLOOKUP($F21,'key stage 2'!$B$10:$L$468,'key stage 2'!G$1,FALSE))</f>
        <v>65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58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Staffordshire to Rural as a Region</v>
      </c>
      <c r="G24" s="56"/>
      <c r="H24" s="57"/>
      <c r="I24" s="19">
        <f>(I21-I22)</f>
        <v>3.6190476190476204</v>
      </c>
      <c r="J24" s="19">
        <f>(J21-J22)</f>
        <v>6.1428571428571459</v>
      </c>
      <c r="K24" s="19">
        <f t="shared" ref="K24:O24" si="3">(K21-K22)</f>
        <v>5.4285714285714306</v>
      </c>
      <c r="L24" s="19">
        <f t="shared" si="3"/>
        <v>1.6000000000000014</v>
      </c>
      <c r="M24" s="19"/>
      <c r="N24" s="19"/>
      <c r="O24" s="19">
        <f t="shared" si="3"/>
        <v>3.0499999999999972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Staffordshire to England</v>
      </c>
      <c r="G25" s="51"/>
      <c r="H25" s="52"/>
      <c r="I25" s="19">
        <f>(I21-I23)</f>
        <v>-1</v>
      </c>
      <c r="J25" s="19">
        <f>(J21-J23)</f>
        <v>1</v>
      </c>
      <c r="K25" s="19">
        <f t="shared" ref="K25:O25" si="4">(K21-K23)</f>
        <v>0</v>
      </c>
      <c r="L25" s="19">
        <f t="shared" si="4"/>
        <v>0</v>
      </c>
      <c r="M25" s="19"/>
      <c r="N25" s="19"/>
      <c r="O25" s="19">
        <f t="shared" si="4"/>
        <v>0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Lichfield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74.187725630000003</v>
      </c>
      <c r="J30" s="13">
        <f>IF(VLOOKUP($F30,'level 2 maths eng'!$B$10:$L$468,'level 2 maths eng'!F$1,FALSE)=0,"",VLOOKUP($F30,'level 2 maths eng'!$B$10:$L$468,'level 2 maths eng'!F$1,FALSE))</f>
        <v>75.044722719999996</v>
      </c>
      <c r="K30" s="13">
        <f>IF(VLOOKUP($F30,'level 2 maths eng'!$B$10:$L$468,'level 2 maths eng'!G$1,FALSE)=0,"",VLOOKUP($F30,'level 2 maths eng'!$B$10:$L$468,'level 2 maths eng'!G$1,FALSE))</f>
        <v>73.094582189999997</v>
      </c>
      <c r="L30" s="13">
        <f>IF(VLOOKUP($F30,'level 2 maths eng'!$B$10:$L$468,'level 2 maths eng'!H$1,FALSE)=0,"",VLOOKUP($F30,'level 2 maths eng'!$B$10:$L$468,'level 2 maths eng'!H$1,FALSE))</f>
        <v>71.415441180000002</v>
      </c>
      <c r="M30" s="35">
        <f>IF(VLOOKUP($F30,'level 2 maths eng'!$B$10:$L$468,'level 2 maths eng'!I$1,FALSE)=0,"",VLOOKUP($F30,'level 2 maths eng'!$B$10:$L$468,'level 2 maths eng'!I$1,FALSE))</f>
        <v>73.966165410000002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Lichfield to Rural as a Region</v>
      </c>
      <c r="G33" s="56"/>
      <c r="H33" s="57"/>
      <c r="I33" s="19">
        <f>(I30-I31)</f>
        <v>0.92873617098901207</v>
      </c>
      <c r="J33" s="19">
        <f>(J30-J31)</f>
        <v>1.8445341274724996</v>
      </c>
      <c r="K33" s="19">
        <f t="shared" ref="K33:M33" si="6">(K30-K31)</f>
        <v>-0.17267049181816674</v>
      </c>
      <c r="L33" s="19">
        <f t="shared" si="6"/>
        <v>-1.8582034552272546</v>
      </c>
      <c r="M33" s="19">
        <f t="shared" si="6"/>
        <v>-0.32331373392854346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Lichfield to England</v>
      </c>
      <c r="G34" s="51"/>
      <c r="H34" s="52"/>
      <c r="I34" s="19">
        <f>(I30-I32)</f>
        <v>2.6768626000000069</v>
      </c>
      <c r="J34" s="19">
        <f>(J30-J32)</f>
        <v>4.0745105399999915</v>
      </c>
      <c r="K34" s="19">
        <f t="shared" ref="K34:M34" si="7">(K30-K32)</f>
        <v>1.7686696499999925</v>
      </c>
      <c r="L34" s="19">
        <f t="shared" si="7"/>
        <v>0.56092238000000805</v>
      </c>
      <c r="M34" s="19">
        <f t="shared" si="7"/>
        <v>0.96634090999999955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Staffordshire</v>
      </c>
      <c r="G39" s="10"/>
      <c r="H39" s="11"/>
      <c r="I39" s="12">
        <f>IF(VLOOKUP($F39,ofsted!$B$10:$AR$468,ofsted!AG$1,FALSE)=0,"",VLOOKUP($F39,ofsted!$B$10:$AR$468,ofsted!AG$1,FALSE))</f>
        <v>84</v>
      </c>
      <c r="J39" s="13">
        <f>IF(VLOOKUP($F39,ofsted!$B$10:$AR$468,ofsted!AH$1,FALSE)=0,"",VLOOKUP($F39,ofsted!$B$10:$AR$468,ofsted!AH$1,FALSE))</f>
        <v>84.382871536523922</v>
      </c>
      <c r="K39" s="13">
        <f>IF(VLOOKUP($F39,ofsted!$B$10:$AR$468,ofsted!AI$1,FALSE)=0,"",VLOOKUP($F39,ofsted!$B$10:$AR$468,ofsted!AI$1,FALSE))</f>
        <v>83.879093198992436</v>
      </c>
      <c r="L39" s="13">
        <f>IF(VLOOKUP($F39,ofsted!$B$10:$AR$468,ofsted!AJ$1,FALSE)=0,"",VLOOKUP($F39,ofsted!$B$10:$AR$468,ofsted!AJ$1,FALSE))</f>
        <v>84.382871536523922</v>
      </c>
      <c r="M39" s="13">
        <f>IF(VLOOKUP($F39,ofsted!$B$10:$AR$468,ofsted!AK$1,FALSE)=0,"",VLOOKUP($F39,ofsted!$B$10:$AR$468,ofsted!AK$1,FALSE))</f>
        <v>85.390428211586894</v>
      </c>
      <c r="N39" s="13">
        <f>IF(VLOOKUP($F39,ofsted!$B$10:$AR$468,ofsted!AL$1,FALSE)=0,"",VLOOKUP($F39,ofsted!$B$10:$AR$468,ofsted!AL$1,FALSE))</f>
        <v>85.353535353535349</v>
      </c>
      <c r="O39" s="13">
        <f>IF(VLOOKUP($F39,ofsted!$B$10:$AR$468,ofsted!AM$1,FALSE)=0,"",VLOOKUP($F39,ofsted!$B$10:$AR$468,ofsted!AM$1,FALSE))</f>
        <v>85.606060606060609</v>
      </c>
      <c r="P39" s="13">
        <f>IF(VLOOKUP($F39,ofsted!$B$10:$AR$468,ofsted!AN$1,FALSE)=0,"",VLOOKUP($F39,ofsted!$B$10:$AR$468,ofsted!AN$1,FALSE))</f>
        <v>85.353535353535364</v>
      </c>
      <c r="Q39" s="13"/>
      <c r="R39" s="13">
        <f>IF(VLOOKUP($F39,ofsted!$B$10:$AR$468,ofsted!AO$1,FALSE)=0,"",VLOOKUP($F39,ofsted!$B$10:$AR$468,ofsted!AO$1,FALSE))</f>
        <v>85.353535353535364</v>
      </c>
      <c r="S39" s="13">
        <f>IF(VLOOKUP($F39,ofsted!$B$10:$AR$468,ofsted!AP$1,FALSE)=0,"",VLOOKUP($F39,ofsted!$B$10:$AR$468,ofsted!AP$1,FALSE))</f>
        <v>85.606060606060609</v>
      </c>
      <c r="T39" s="13">
        <f>IF(VLOOKUP($F39,ofsted!$B$10:$AR$468,ofsted!AQ$1,FALSE)=0,"",VLOOKUP($F39,ofsted!$B$10:$AR$468,ofsted!AQ$1,FALSE))</f>
        <v>86.616161616161619</v>
      </c>
      <c r="U39" s="13"/>
      <c r="V39" s="13">
        <f>IF(VLOOKUP($F39,ofsted!$B$10:$AR$468,ofsted!AR$1,FALSE)=0,"",VLOOKUP($F39,ofsted!$B$10:$AR$468,ofsted!AR$1,FALSE))</f>
        <v>87.626262626262616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Staffordshire to Rural as a Region</v>
      </c>
      <c r="G42" s="56"/>
      <c r="H42" s="57"/>
      <c r="I42" s="19">
        <f>(I39-I40)</f>
        <v>-0.90485353859311601</v>
      </c>
      <c r="J42" s="19">
        <f>(J39-J40)</f>
        <v>-0.12417071699719884</v>
      </c>
      <c r="K42" s="19">
        <f t="shared" ref="K42:P42" si="9">(K39-K40)</f>
        <v>-0.42372972658498043</v>
      </c>
      <c r="L42" s="19">
        <f t="shared" si="9"/>
        <v>0.73601390505749009</v>
      </c>
      <c r="M42" s="19">
        <f t="shared" si="9"/>
        <v>1.0808942227027529</v>
      </c>
      <c r="N42" s="19">
        <f t="shared" si="9"/>
        <v>1.0461065374360174</v>
      </c>
      <c r="O42" s="19">
        <f t="shared" si="9"/>
        <v>1.3448186360391929</v>
      </c>
      <c r="P42" s="19">
        <f t="shared" si="9"/>
        <v>1.3132611461660417</v>
      </c>
      <c r="Q42" s="19"/>
      <c r="R42" s="19">
        <f t="shared" ref="R42:T42" si="10">(R39-R40)</f>
        <v>1.240181982990066</v>
      </c>
      <c r="S42" s="19">
        <f t="shared" si="10"/>
        <v>1.4238125940253639</v>
      </c>
      <c r="T42" s="19">
        <f t="shared" si="10"/>
        <v>2.0703157272248944</v>
      </c>
      <c r="U42" s="19"/>
      <c r="V42" s="19">
        <f t="shared" ref="V42" si="11">(V39-V40)</f>
        <v>1.8076120031427223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Staffordshire to England</v>
      </c>
      <c r="G43" s="51"/>
      <c r="H43" s="52"/>
      <c r="I43" s="19">
        <f>(I39-I41)</f>
        <v>-2</v>
      </c>
      <c r="J43" s="19">
        <f>(J39-J41)</f>
        <v>-1.6171284634760781</v>
      </c>
      <c r="K43" s="19">
        <f t="shared" ref="K43:P43" si="12">(K39-K41)</f>
        <v>-1.6330145067466617</v>
      </c>
      <c r="L43" s="19">
        <f t="shared" si="12"/>
        <v>-0.97838018920087677</v>
      </c>
      <c r="M43" s="19">
        <f t="shared" si="12"/>
        <v>0.20711711172030789</v>
      </c>
      <c r="N43" s="19">
        <f t="shared" si="12"/>
        <v>-0.64508881523327943</v>
      </c>
      <c r="O43" s="19">
        <f t="shared" si="12"/>
        <v>-0.59180821628001468</v>
      </c>
      <c r="P43" s="19">
        <f t="shared" si="12"/>
        <v>-1.0213728022324489</v>
      </c>
      <c r="Q43" s="19"/>
      <c r="R43" s="19">
        <f t="shared" ref="R43:T43" si="13">(R39-R41)</f>
        <v>-0.92539530491032451</v>
      </c>
      <c r="S43" s="19">
        <f t="shared" si="13"/>
        <v>-0.83750411498523647</v>
      </c>
      <c r="T43" s="19">
        <f t="shared" si="13"/>
        <v>-0.30929133667596886</v>
      </c>
      <c r="U43" s="19"/>
      <c r="V43" s="19">
        <f t="shared" ref="V43" si="14">(V39-V41)</f>
        <v>-0.45198823679837119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Staffordshire</v>
      </c>
      <c r="G48" s="10"/>
      <c r="H48" s="11"/>
      <c r="I48" s="12">
        <f>IF(VLOOKUP($F48,absentees!$B$10:$Q$468,absentees!O$1,FALSE)=0,"",VLOOKUP($F48,absentees!$B$10:$Q$468,absentees!O$1,FALSE))</f>
        <v>13.386200000000001</v>
      </c>
      <c r="J48" s="13">
        <f>IF(VLOOKUP($F48,absentees!$B$10:$Q$468,absentees!P$1,FALSE)=0,"",VLOOKUP($F48,absentees!$B$10:$Q$468,absentees!P$1,FALSE))</f>
        <v>11.44558</v>
      </c>
      <c r="K48" s="13">
        <f>IF(VLOOKUP($F48,absentees!$B$10:$Q$468,absentees!Q$1,FALSE)=0,"",VLOOKUP($F48,absentees!$B$10:$Q$468,absentees!Q$1,FALSE))</f>
        <v>25.387709999999998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Staffordshire to Rural as a Region</v>
      </c>
      <c r="G51" s="56"/>
      <c r="H51" s="57"/>
      <c r="I51" s="19">
        <f>(I48-I49)</f>
        <v>0.12256049264490798</v>
      </c>
      <c r="J51" s="19">
        <f>(J48-J49)</f>
        <v>-0.72331741050100362</v>
      </c>
      <c r="K51" s="19">
        <f>(K48-K49)</f>
        <v>-0.93377324366336723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Staffordshire to England</v>
      </c>
      <c r="G52" s="51"/>
      <c r="H52" s="52"/>
      <c r="I52" s="19">
        <f>(I48-I50)</f>
        <v>0.25006000000000128</v>
      </c>
      <c r="J52" s="19">
        <f>(J48-J50)</f>
        <v>-1.5331700000000001</v>
      </c>
      <c r="K52" s="19">
        <f>(K48-K50)</f>
        <v>1.9182299999999977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Staffordshire</v>
      </c>
      <c r="G57" s="10"/>
      <c r="H57" s="11"/>
      <c r="I57" s="12">
        <f>IF(VLOOKUP($F57,'absentees FSM'!$B$10:$Q$468,'absentees FSM'!O$1,FALSE)=0,"",VLOOKUP($F57,'absentees FSM'!$B$10:$Q$468,'absentees FSM'!O$1,FALSE))</f>
        <v>25.944240000000001</v>
      </c>
      <c r="J57" s="13">
        <f>IF(VLOOKUP($F57,'absentees FSM'!$B$10:$Q$468,'absentees FSM'!P$1,FALSE)=0,"",VLOOKUP($F57,'absentees FSM'!$B$10:$Q$468,'absentees FSM'!P$1,FALSE))</f>
        <v>23.08792</v>
      </c>
      <c r="K57" s="13">
        <f>IF(VLOOKUP($F57,'absentees FSM'!$B$10:$Q$468,'absentees FSM'!Q$1,FALSE)=0,"",VLOOKUP($F57,'absentees FSM'!$B$10:$Q$468,'absentees FSM'!Q$1,FALSE))</f>
        <v>36.614890000000003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Staffordshire to Rural as a Region</v>
      </c>
      <c r="G60" s="56"/>
      <c r="H60" s="57"/>
      <c r="I60" s="19">
        <f>(I57-I58)</f>
        <v>0.69304728639583857</v>
      </c>
      <c r="J60" s="19">
        <f>(J57-J58)</f>
        <v>-1.2128599185997544</v>
      </c>
      <c r="K60" s="19">
        <f>(K57-K58)</f>
        <v>-1.6786913161825652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Staffordshire to England</v>
      </c>
      <c r="G61" s="51"/>
      <c r="H61" s="52"/>
      <c r="I61" s="19">
        <f>(I57-I59)</f>
        <v>2.1775900000000021</v>
      </c>
      <c r="J61" s="19">
        <f>(J57-J59)</f>
        <v>-0.96914999999999907</v>
      </c>
      <c r="K61" s="19">
        <f>(K57-K59)</f>
        <v>3.0123700000000042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w1cFv6AxBbZH4T84K1cLYL1+ipu7Dv2OhEXeuRxL9oxrUF5pva5qUAPT/fCFaOGoxBEqECRgQABTt/Vlu6z7Zg==" saltValue="lU/8HB0fVJ5S80copwNPjw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2023-01-23T13:59:57Z</dcterms:modified>
</cp:coreProperties>
</file>