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0" documentId="8_{CA3EBCEE-69C6-4F25-A7DD-C819D2C3A340}" xr6:coauthVersionLast="47" xr6:coauthVersionMax="47" xr10:uidLastSave="{8DF3231C-46FC-473E-9EB9-5AFC189AD652}"/>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<sst xmlns="http://schemas.openxmlformats.org/spreadsheetml/2006/main" count="9432" uniqueCount="1374">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</sst>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49.5</c:v>
                </c:pt>
                <c:pt idx="1">
                  <c:v>63.1</c:v>
                </c:pt>
                <c:pt idx="2">
                  <c:v>68.5</c:v>
                </c:pt>
                <c:pt idx="3">
                  <c:v>72.599999999999994</c:v>
                </c:pt>
                <c:pt idx="4">
                  <c:v>70.400000000000006</c:v>
                </c:pt>
                <c:pt idx="5">
                  <c:v>68.900000000000006</c:v>
                </c:pt>
                <c:pt idx="6">
                  <c:v>70.3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48</c:v>
                </c:pt>
                <c:pt idx="1">
                  <c:v>59</c:v>
                </c:pt>
                <c:pt idx="2">
                  <c:v>65</c:v>
                </c:pt>
                <c:pt idx="3">
                  <c:v>66</c:v>
                </c:pt>
                <c:pt idx="6">
                  <c:v>58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85</c:v>
                </c:pt>
                <c:pt idx="1">
                  <c:v>86.25</c:v>
                </c:pt>
                <c:pt idx="2">
                  <c:v>87.5</c:v>
                </c:pt>
                <c:pt idx="3">
                  <c:v>86.25</c:v>
                </c:pt>
                <c:pt idx="4">
                  <c:v>91.25</c:v>
                </c:pt>
                <c:pt idx="5">
                  <c:v>91.25</c:v>
                </c:pt>
                <c:pt idx="6">
                  <c:v>91.25</c:v>
                </c:pt>
                <c:pt idx="7">
                  <c:v>90</c:v>
                </c:pt>
                <c:pt idx="9">
                  <c:v>90</c:v>
                </c:pt>
                <c:pt idx="10">
                  <c:v>90</c:v>
                </c:pt>
                <c:pt idx="11">
                  <c:v>92.405063291139243</c:v>
                </c:pt>
                <c:pt idx="13">
                  <c:v>92.405063291139243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15.55287</c:v>
                </c:pt>
                <c:pt idx="1">
                  <c:v>14.282500000000001</c:v>
                </c:pt>
                <c:pt idx="2">
                  <c:v>27.893229999999999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North Lincolnshire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26.24277</c:v>
                </c:pt>
                <c:pt idx="1">
                  <c:v>25.593419999999998</c:v>
                </c:pt>
                <c:pt idx="2">
                  <c:v>38.100879999999997</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Lincolnshire</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69.271664009999995</c:v>
                </c:pt>
                <c:pt idx="1">
                  <c:v>68.400664079999999</c:v>
                </c:pt>
                <c:pt idx="2">
                  <c:v>71.405750800000007</c:v>
                </c:pt>
                <c:pt idx="3">
                  <c:v>69.008498579999994</c:v>
                </c:pt>
                <c:pt idx="4">
                  <c:v>74.439733489999995</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North Lincolnshire began the period in line with the rural and England situations, a greater rate of increase then saw it surpass those levels before levelling and it sitting alongside 'Rural as a Region' and England once more.</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289560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1935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North Lincolnshire moved from being below the rural situation to above by the end of the period, and moved from being below but finishing the period in line with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baseline="0">
              <a:effectLst/>
              <a:latin typeface="Avenir Next LT Pro" panose="020B0504020202020204" pitchFamily="34" charset="0"/>
            </a:rPr>
            <a:t>The percentage for North Lincolnshire was on the whole greater than both the rural and England situations and experienced a general upward trend over the period.</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North Lincolnshire was consistently greater than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North Lincolnshire was either</a:t>
          </a:r>
          <a:r>
            <a:rPr lang="en-GB" sz="1200" baseline="0">
              <a:solidFill>
                <a:schemeClr val="dk1"/>
              </a:solidFill>
              <a:effectLst/>
              <a:latin typeface="Avenir Next LT Pro" panose="020B0504020202020204" pitchFamily="34" charset="0"/>
              <a:ea typeface="+mn-ea"/>
              <a:cs typeface="+mn-cs"/>
            </a:rPr>
            <a:t> greater than or in line with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North Lincolnshire fluctuated over the period taking it both below the rural and England situations as well as above.</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187</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North Lincolnshire</v>
      </c>
      <c r="G12" s="10"/>
      <c r="H12" s="11"/>
      <c r="I12" s="12">
        <f>IF(VLOOKUP($F12,'early learning goals'!$B$10:$AC$468,'early learning goals'!W$1,FALSE)=0,"",VLOOKUP($F12,'early learning goals'!$B$10:$AC$468,'early learning goals'!W$1,FALSE))</f>
        <v>49.5</v>
      </c>
      <c r="J12" s="13">
        <f>IF(VLOOKUP($F12,'early learning goals'!$B$10:$AC$468,'early learning goals'!X$1,FALSE)=0,"",VLOOKUP($F12,'early learning goals'!$B$10:$AC$468,'early learning goals'!X$1,FALSE))</f>
        <v>63.1</v>
      </c>
      <c r="K12" s="13">
        <f>IF(VLOOKUP($F12,'early learning goals'!$B$10:$AC$468,'early learning goals'!Y$1,FALSE)=0,"",VLOOKUP($F12,'early learning goals'!$B$10:$AC$468,'early learning goals'!Y$1,FALSE))</f>
        <v>68.5</v>
      </c>
      <c r="L12" s="13">
        <f>IF(VLOOKUP($F12,'early learning goals'!$B$10:$AC$468,'early learning goals'!Z$1,FALSE)=0,"",VLOOKUP($F12,'early learning goals'!$B$10:$AC$468,'early learning goals'!Z$1,FALSE))</f>
        <v>72.599999999999994</v>
      </c>
      <c r="M12" s="13">
        <f>IF(VLOOKUP($F12,'early learning goals'!$B$10:$AC$468,'early learning goals'!AA$1,FALSE)=0,"",VLOOKUP($F12,'early learning goals'!$B$10:$AC$468,'early learning goals'!AA$1,FALSE))</f>
        <v>70.400000000000006</v>
      </c>
      <c r="N12" s="13">
        <f>IF(VLOOKUP($F12,'early learning goals'!$B$10:$AC$468,'early learning goals'!AB$1,FALSE)=0,"",VLOOKUP($F12,'early learning goals'!$B$10:$AC$468,'early learning goals'!AB$1,FALSE))</f>
        <v>68.900000000000006</v>
      </c>
      <c r="O12" s="13">
        <f>IF(VLOOKUP($F12,'early learning goals'!$B$10:$AC$468,'early learning goals'!AC$1,FALSE)=0,"",VLOOKUP($F12,'early learning goals'!$B$10:$AC$468,'early learning goals'!AC$1,FALSE))</f>
        <v>70.3</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North Lincolnshire to Rural as a Region</v>
      </c>
      <c r="G15" s="56"/>
      <c r="H15" s="57"/>
      <c r="I15" s="19">
        <f>(I12-I13)</f>
        <v>0.19194885129673622</v>
      </c>
      <c r="J15" s="19">
        <f>(J12-J13)</f>
        <v>3.9250229337436764</v>
      </c>
      <c r="K15" s="19">
        <f t="shared" ref="K15:O15" si="0">(K12-K13)</f>
        <v>3.8271191039107038</v>
      </c>
      <c r="L15" s="19">
        <f t="shared" si="0"/>
        <v>4.5855364507806087</v>
      </c>
      <c r="M15" s="19">
        <f t="shared" si="0"/>
        <v>0.98689254452158082</v>
      </c>
      <c r="N15" s="19">
        <f t="shared" si="0"/>
        <v>-1.4761512360639841</v>
      </c>
      <c r="O15" s="19">
        <f t="shared" si="0"/>
        <v>-0.78069393601782622</v>
      </c>
      <c r="P15" s="42"/>
      <c r="Q15" s="29"/>
      <c r="R15" s="29"/>
      <c r="S15" s="29"/>
      <c r="T15" s="29"/>
    </row>
    <row r="16" spans="1:20" ht="51" customHeight="1" x14ac:dyDescent="0.3">
      <c r="B16" s="14"/>
      <c r="C16" s="14"/>
      <c r="D16" s="14"/>
      <c r="F16" s="44" t="str">
        <f>"% Gap - "&amp;F12&amp;" to England"</f>
        <v>% Gap - North Lincolnshire to England</v>
      </c>
      <c r="G16" s="45"/>
      <c r="H16" s="46"/>
      <c r="I16" s="19">
        <f>(I12-I14)</f>
        <v>0.60000000000000142</v>
      </c>
      <c r="J16" s="19">
        <f>(J12-J14)</f>
        <v>5.1000000000000014</v>
      </c>
      <c r="K16" s="19">
        <f t="shared" ref="K16:O16" si="1">(K12-K14)</f>
        <v>4.4000000000000057</v>
      </c>
      <c r="L16" s="19">
        <f t="shared" si="1"/>
        <v>5.2999999999999972</v>
      </c>
      <c r="M16" s="19">
        <f t="shared" si="1"/>
        <v>1.4000000000000057</v>
      </c>
      <c r="N16" s="19">
        <f t="shared" si="1"/>
        <v>-1.2999999999999972</v>
      </c>
      <c r="O16" s="19">
        <f t="shared" si="1"/>
        <v>-0.40000000000000568</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North Lincolnshire</v>
      </c>
      <c r="G21" s="10"/>
      <c r="H21" s="11"/>
      <c r="I21" s="12">
        <f>IF(VLOOKUP($F21,'key stage 2'!$B$10:$L$468,'key stage 2'!E$1,FALSE)=0,"",VLOOKUP($F21,'key stage 2'!$B$10:$L$468,'key stage 2'!E$1,FALSE))</f>
        <v>48</v>
      </c>
      <c r="J21" s="13">
        <f>IF(VLOOKUP($F21,'key stage 2'!$B$10:$L$468,'key stage 2'!F$1,FALSE)=0,"",VLOOKUP($F21,'key stage 2'!$B$10:$L$468,'key stage 2'!F$1,FALSE))</f>
        <v>59</v>
      </c>
      <c r="K21" s="13">
        <f>IF(VLOOKUP($F21,'key stage 2'!$B$10:$L$468,'key stage 2'!G$1,FALSE)=0,"",VLOOKUP($F21,'key stage 2'!$B$10:$L$468,'key stage 2'!G$1,FALSE))</f>
        <v>65</v>
      </c>
      <c r="L21" s="13">
        <f>IF(VLOOKUP($F21,'key stage 2'!$B$10:$L$468,'key stage 2'!H$1,FALSE)=0,"",VLOOKUP($F21,'key stage 2'!$B$10:$L$468,'key stage 2'!H$1,FALSE))</f>
        <v>66</v>
      </c>
      <c r="M21" s="13"/>
      <c r="N21" s="13"/>
      <c r="O21" s="35">
        <f>IF(VLOOKUP($F21,'key stage 2'!$B$10:$L$468,'key stage 2'!K$1,FALSE)=0,"",VLOOKUP($F21,'key stage 2'!$B$10:$L$468,'key stage 2'!K$1,FALSE))</f>
        <v>58</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North Lincolnshire to Rural as a Region</v>
      </c>
      <c r="G24" s="56"/>
      <c r="H24" s="57"/>
      <c r="I24" s="19">
        <f>(I21-I22)</f>
        <v>-1.3809523809523796</v>
      </c>
      <c r="J24" s="19">
        <f>(J21-J22)</f>
        <v>2.1428571428571459</v>
      </c>
      <c r="K24" s="19">
        <f t="shared" ref="K24:O24" si="3">(K21-K22)</f>
        <v>5.4285714285714306</v>
      </c>
      <c r="L24" s="19">
        <f t="shared" si="3"/>
        <v>2.6000000000000014</v>
      </c>
      <c r="M24" s="19"/>
      <c r="N24" s="19"/>
      <c r="O24" s="19">
        <f t="shared" si="3"/>
        <v>3.0499999999999972</v>
      </c>
      <c r="P24" s="42"/>
      <c r="Q24" s="29"/>
      <c r="R24" s="29"/>
      <c r="S24" s="29"/>
      <c r="T24" s="29"/>
    </row>
    <row r="25" spans="1:20" ht="51" customHeight="1" x14ac:dyDescent="0.3">
      <c r="B25" s="14"/>
      <c r="C25" s="14"/>
      <c r="D25" s="14"/>
      <c r="F25" s="44" t="str">
        <f>"% Gap - "&amp;F21&amp;" to England"</f>
        <v>% Gap - North Lincolnshire to England</v>
      </c>
      <c r="G25" s="45"/>
      <c r="H25" s="46"/>
      <c r="I25" s="19">
        <f>(I21-I23)</f>
        <v>-6</v>
      </c>
      <c r="J25" s="19">
        <f>(J21-J23)</f>
        <v>-3</v>
      </c>
      <c r="K25" s="19">
        <f t="shared" ref="K25:O25" si="4">(K21-K23)</f>
        <v>0</v>
      </c>
      <c r="L25" s="19">
        <f t="shared" si="4"/>
        <v>1</v>
      </c>
      <c r="M25" s="19"/>
      <c r="N25" s="19"/>
      <c r="O25" s="19">
        <f t="shared" si="4"/>
        <v>0</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North Lincolnshire</v>
      </c>
      <c r="G30" s="10"/>
      <c r="H30" s="11"/>
      <c r="I30" s="12">
        <f>IF(VLOOKUP($F30,'level 2 maths eng'!$B$10:$L$468,'level 2 maths eng'!E$1,FALSE)=0,"",VLOOKUP($F30,'level 2 maths eng'!$B$10:$L$468,'level 2 maths eng'!E$1,FALSE))</f>
        <v>69.271664009999995</v>
      </c>
      <c r="J30" s="13">
        <f>IF(VLOOKUP($F30,'level 2 maths eng'!$B$10:$L$468,'level 2 maths eng'!F$1,FALSE)=0,"",VLOOKUP($F30,'level 2 maths eng'!$B$10:$L$468,'level 2 maths eng'!F$1,FALSE))</f>
        <v>68.400664079999999</v>
      </c>
      <c r="K30" s="13">
        <f>IF(VLOOKUP($F30,'level 2 maths eng'!$B$10:$L$468,'level 2 maths eng'!G$1,FALSE)=0,"",VLOOKUP($F30,'level 2 maths eng'!$B$10:$L$468,'level 2 maths eng'!G$1,FALSE))</f>
        <v>71.405750800000007</v>
      </c>
      <c r="L30" s="13">
        <f>IF(VLOOKUP($F30,'level 2 maths eng'!$B$10:$L$468,'level 2 maths eng'!H$1,FALSE)=0,"",VLOOKUP($F30,'level 2 maths eng'!$B$10:$L$468,'level 2 maths eng'!H$1,FALSE))</f>
        <v>69.008498579999994</v>
      </c>
      <c r="M30" s="35">
        <f>IF(VLOOKUP($F30,'level 2 maths eng'!$B$10:$L$468,'level 2 maths eng'!I$1,FALSE)=0,"",VLOOKUP($F30,'level 2 maths eng'!$B$10:$L$468,'level 2 maths eng'!I$1,FALSE))</f>
        <v>74.439733489999995</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North Lincolnshire to Rural as a Region</v>
      </c>
      <c r="G33" s="56"/>
      <c r="H33" s="57"/>
      <c r="I33" s="19">
        <f>(I30-I31)</f>
        <v>-3.9873254490109957</v>
      </c>
      <c r="J33" s="19">
        <f>(J30-J31)</f>
        <v>-4.7995245125274977</v>
      </c>
      <c r="K33" s="19">
        <f t="shared" ref="K33:M33" si="6">(K30-K31)</f>
        <v>-1.8615018818181568</v>
      </c>
      <c r="L33" s="19">
        <f t="shared" si="6"/>
        <v>-4.2651460552272624</v>
      </c>
      <c r="M33" s="19">
        <f t="shared" si="6"/>
        <v>0.15025434607144916</v>
      </c>
      <c r="N33" s="42"/>
      <c r="O33" s="29"/>
      <c r="P33" s="29"/>
      <c r="Q33" s="29"/>
      <c r="R33" s="29"/>
      <c r="S33" s="29"/>
      <c r="T33" s="29"/>
    </row>
    <row r="34" spans="1:23" ht="51" customHeight="1" x14ac:dyDescent="0.3">
      <c r="B34" s="14"/>
      <c r="C34" s="14"/>
      <c r="D34" s="14"/>
      <c r="F34" s="44" t="str">
        <f>"% Gap - "&amp;F30&amp;" to England"</f>
        <v>% Gap - North Lincolnshire to England</v>
      </c>
      <c r="G34" s="45"/>
      <c r="H34" s="46"/>
      <c r="I34" s="19">
        <f>(I30-I32)</f>
        <v>-2.2391990200000009</v>
      </c>
      <c r="J34" s="19">
        <f>(J30-J32)</f>
        <v>-2.5695481000000058</v>
      </c>
      <c r="K34" s="19">
        <f t="shared" ref="K34:M34" si="7">(K30-K32)</f>
        <v>7.9838260000002492E-2</v>
      </c>
      <c r="L34" s="19">
        <f t="shared" si="7"/>
        <v>-1.8460202199999998</v>
      </c>
      <c r="M34" s="19">
        <f t="shared" si="7"/>
        <v>1.4399089899999922</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North Lincolnshire</v>
      </c>
      <c r="G39" s="10"/>
      <c r="H39" s="11"/>
      <c r="I39" s="12">
        <f>IF(VLOOKUP($F39,ofsted!$B$10:$AR$468,ofsted!AG$1,FALSE)=0,"",VLOOKUP($F39,ofsted!$B$10:$AR$468,ofsted!AG$1,FALSE))</f>
        <v>85</v>
      </c>
      <c r="J39" s="13">
        <f>IF(VLOOKUP($F39,ofsted!$B$10:$AR$468,ofsted!AH$1,FALSE)=0,"",VLOOKUP($F39,ofsted!$B$10:$AR$468,ofsted!AH$1,FALSE))</f>
        <v>86.25</v>
      </c>
      <c r="K39" s="13">
        <f>IF(VLOOKUP($F39,ofsted!$B$10:$AR$468,ofsted!AI$1,FALSE)=0,"",VLOOKUP($F39,ofsted!$B$10:$AR$468,ofsted!AI$1,FALSE))</f>
        <v>87.5</v>
      </c>
      <c r="L39" s="13">
        <f>IF(VLOOKUP($F39,ofsted!$B$10:$AR$468,ofsted!AJ$1,FALSE)=0,"",VLOOKUP($F39,ofsted!$B$10:$AR$468,ofsted!AJ$1,FALSE))</f>
        <v>86.25</v>
      </c>
      <c r="M39" s="13">
        <f>IF(VLOOKUP($F39,ofsted!$B$10:$AR$468,ofsted!AK$1,FALSE)=0,"",VLOOKUP($F39,ofsted!$B$10:$AR$468,ofsted!AK$1,FALSE))</f>
        <v>91.25</v>
      </c>
      <c r="N39" s="13">
        <f>IF(VLOOKUP($F39,ofsted!$B$10:$AR$468,ofsted!AL$1,FALSE)=0,"",VLOOKUP($F39,ofsted!$B$10:$AR$468,ofsted!AL$1,FALSE))</f>
        <v>91.25</v>
      </c>
      <c r="O39" s="13">
        <f>IF(VLOOKUP($F39,ofsted!$B$10:$AR$468,ofsted!AM$1,FALSE)=0,"",VLOOKUP($F39,ofsted!$B$10:$AR$468,ofsted!AM$1,FALSE))</f>
        <v>91.25</v>
      </c>
      <c r="P39" s="13">
        <f>IF(VLOOKUP($F39,ofsted!$B$10:$AR$468,ofsted!AN$1,FALSE)=0,"",VLOOKUP($F39,ofsted!$B$10:$AR$468,ofsted!AN$1,FALSE))</f>
        <v>90</v>
      </c>
      <c r="Q39" s="13"/>
      <c r="R39" s="13">
        <f>IF(VLOOKUP($F39,ofsted!$B$10:$AR$468,ofsted!AO$1,FALSE)=0,"",VLOOKUP($F39,ofsted!$B$10:$AR$468,ofsted!AO$1,FALSE))</f>
        <v>90</v>
      </c>
      <c r="S39" s="13">
        <f>IF(VLOOKUP($F39,ofsted!$B$10:$AR$468,ofsted!AP$1,FALSE)=0,"",VLOOKUP($F39,ofsted!$B$10:$AR$468,ofsted!AP$1,FALSE))</f>
        <v>90</v>
      </c>
      <c r="T39" s="13">
        <f>IF(VLOOKUP($F39,ofsted!$B$10:$AR$468,ofsted!AQ$1,FALSE)=0,"",VLOOKUP($F39,ofsted!$B$10:$AR$468,ofsted!AQ$1,FALSE))</f>
        <v>92.405063291139243</v>
      </c>
      <c r="U39" s="13"/>
      <c r="V39" s="13">
        <f>IF(VLOOKUP($F39,ofsted!$B$10:$AR$468,ofsted!AR$1,FALSE)=0,"",VLOOKUP($F39,ofsted!$B$10:$AR$468,ofsted!AR$1,FALSE))</f>
        <v>92.405063291139243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North Lincolnshire to Rural as a Region</v>
      </c>
      <c r="G42" s="56"/>
      <c r="H42" s="57"/>
      <c r="I42" s="19">
        <f>(I39-I40)</f>
        <v>9.5146461406883986E-2</v>
      </c>
      <c r="J42" s="19">
        <f>(J39-J40)</f>
        <v>1.7429577464788792</v>
      </c>
      <c r="K42" s="19">
        <f t="shared" ref="K42:P42" si="9">(K39-K40)</f>
        <v>3.1971770744225836</v>
      </c>
      <c r="L42" s="19">
        <f t="shared" si="9"/>
        <v>2.6031423685335682</v>
      </c>
      <c r="M42" s="19">
        <f t="shared" si="9"/>
        <v>6.9404660111158591</v>
      </c>
      <c r="N42" s="19">
        <f t="shared" si="9"/>
        <v>6.9425711839006681</v>
      </c>
      <c r="O42" s="19">
        <f t="shared" si="9"/>
        <v>6.9887580299785839</v>
      </c>
      <c r="P42" s="19">
        <f t="shared" si="9"/>
        <v>5.9597257926306781</v>
      </c>
      <c r="Q42" s="19"/>
      <c r="R42" s="19">
        <f t="shared" ref="R42:T42" si="10">(R39-R40)</f>
        <v>5.8866466294547024</v>
      </c>
      <c r="S42" s="19">
        <f t="shared" si="10"/>
        <v>5.8177519879647548</v>
      </c>
      <c r="T42" s="19">
        <f t="shared" si="10"/>
        <v>7.8592174022025176</v>
      </c>
      <c r="U42" s="19"/>
      <c r="V42" s="19">
        <f t="shared" ref="V42" si="11">(V39-V40)</f>
        <v>6.5864126680193493</v>
      </c>
    </row>
    <row r="43" spans="1:23" ht="51" customHeight="1" x14ac:dyDescent="0.3">
      <c r="B43" s="14"/>
      <c r="C43" s="14"/>
      <c r="D43" s="14"/>
      <c r="F43" s="44" t="str">
        <f>"% Gap - "&amp;F39&amp;" to England"</f>
        <v>% Gap - North Lincolnshire to England</v>
      </c>
      <c r="G43" s="45"/>
      <c r="H43" s="46"/>
      <c r="I43" s="19">
        <f>(I39-I41)</f>
        <v>-1</v>
      </c>
      <c r="J43" s="19">
        <f>(J39-J41)</f>
        <v>0.25</v>
      </c>
      <c r="K43" s="19">
        <f t="shared" ref="K43:P43" si="12">(K39-K41)</f>
        <v>1.9878922942609023</v>
      </c>
      <c r="L43" s="19">
        <f t="shared" si="12"/>
        <v>0.88874827427520131</v>
      </c>
      <c r="M43" s="19">
        <f t="shared" si="12"/>
        <v>6.0666889001334141</v>
      </c>
      <c r="N43" s="19">
        <f t="shared" si="12"/>
        <v>5.2513758312313712</v>
      </c>
      <c r="O43" s="19">
        <f t="shared" si="12"/>
        <v>5.0521311776593762</v>
      </c>
      <c r="P43" s="19">
        <f t="shared" si="12"/>
        <v>3.6250918442321876</v>
      </c>
      <c r="Q43" s="19"/>
      <c r="R43" s="19">
        <f t="shared" ref="R43:T43" si="13">(R39-R41)</f>
        <v>3.7210693415543119</v>
      </c>
      <c r="S43" s="19">
        <f t="shared" si="13"/>
        <v>3.5564352789541545</v>
      </c>
      <c r="T43" s="19">
        <f t="shared" si="13"/>
        <v>5.4796103383016543</v>
      </c>
      <c r="U43" s="19"/>
      <c r="V43" s="19">
        <f t="shared" ref="V43" si="14">(V39-V41)</f>
        <v>4.3268124280782558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North Lincolnshire</v>
      </c>
      <c r="G48" s="10"/>
      <c r="H48" s="11"/>
      <c r="I48" s="12">
        <f>IF(VLOOKUP($F48,absentees!$B$10:$Q$468,absentees!O$1,FALSE)=0,"",VLOOKUP($F48,absentees!$B$10:$Q$468,absentees!O$1,FALSE))</f>
        <v>15.55287</v>
      </c>
      <c r="J48" s="13">
        <f>IF(VLOOKUP($F48,absentees!$B$10:$Q$468,absentees!P$1,FALSE)=0,"",VLOOKUP($F48,absentees!$B$10:$Q$468,absentees!P$1,FALSE))</f>
        <v>14.282500000000001</v>
      </c>
      <c r="K48" s="13">
        <f>IF(VLOOKUP($F48,absentees!$B$10:$Q$468,absentees!Q$1,FALSE)=0,"",VLOOKUP($F48,absentees!$B$10:$Q$468,absentees!Q$1,FALSE))</f>
        <v>27.893229999999999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North Lincolnshire to Rural as a Region</v>
      </c>
      <c r="G51" s="56"/>
      <c r="H51" s="57"/>
      <c r="I51" s="19">
        <f>(I48-I49)</f>
        <v>2.2892304926449079</v>
      </c>
      <c r="J51" s="19">
        <f>(J48-J49)</f>
        <v>2.1136025894989974</v>
      </c>
      <c r="K51" s="19">
        <f>(K48-K49)</f>
        <v>1.5717467563366334</v>
      </c>
      <c r="L51" s="42"/>
      <c r="M51" s="29"/>
      <c r="N51" s="29"/>
      <c r="O51" s="29"/>
      <c r="P51" s="29"/>
      <c r="Q51" s="29"/>
      <c r="R51" s="29"/>
      <c r="S51" s="29"/>
      <c r="T51" s="29"/>
    </row>
    <row r="52" spans="1:20" ht="51" customHeight="1" x14ac:dyDescent="0.3">
      <c r="B52" s="14"/>
      <c r="C52" s="14"/>
      <c r="D52" s="14"/>
      <c r="F52" s="44" t="str">
        <f>"% Gap - "&amp;F48&amp;" to England"</f>
        <v>% Gap - North Lincolnshire to England</v>
      </c>
      <c r="G52" s="45"/>
      <c r="H52" s="46"/>
      <c r="I52" s="19">
        <f>(I48-I50)</f>
        <v>2.4167300000000012</v>
      </c>
      <c r="J52" s="19">
        <f>(J48-J50)</f>
        <v>1.3037500000000009</v>
      </c>
      <c r="K52" s="19">
        <f>(K48-K50)</f>
        <v>4.4237499999999983</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North Lincolnshire</v>
      </c>
      <c r="G57" s="10"/>
      <c r="H57" s="11"/>
      <c r="I57" s="12">
        <f>IF(VLOOKUP($F57,'absentees FSM'!$B$10:$Q$468,'absentees FSM'!O$1,FALSE)=0,"",VLOOKUP($F57,'absentees FSM'!$B$10:$Q$468,'absentees FSM'!O$1,FALSE))</f>
        <v>26.24277</v>
      </c>
      <c r="J57" s="13">
        <f>IF(VLOOKUP($F57,'absentees FSM'!$B$10:$Q$468,'absentees FSM'!P$1,FALSE)=0,"",VLOOKUP($F57,'absentees FSM'!$B$10:$Q$468,'absentees FSM'!P$1,FALSE))</f>
        <v>25.593419999999998</v>
      </c>
      <c r="K57" s="13">
        <f>IF(VLOOKUP($F57,'absentees FSM'!$B$10:$Q$468,'absentees FSM'!Q$1,FALSE)=0,"",VLOOKUP($F57,'absentees FSM'!$B$10:$Q$468,'absentees FSM'!Q$1,FALSE))</f>
        <v>38.100879999999997</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North Lincolnshire to Rural as a Region</v>
      </c>
      <c r="G60" s="56"/>
      <c r="H60" s="57"/>
      <c r="I60" s="19">
        <f>(I57-I58)</f>
        <v>0.99157728639583809</v>
      </c>
      <c r="J60" s="19">
        <f>(J57-J58)</f>
        <v>1.2926400814002434</v>
      </c>
      <c r="K60" s="19">
        <f>(K57-K58)</f>
        <v>-0.19270131618257125</v>
      </c>
      <c r="L60" s="42"/>
      <c r="M60" s="29"/>
      <c r="N60" s="29"/>
      <c r="O60" s="29"/>
      <c r="P60" s="29"/>
      <c r="Q60" s="29"/>
      <c r="R60" s="29"/>
      <c r="S60" s="29"/>
      <c r="T60" s="29"/>
    </row>
    <row r="61" spans="1:20" ht="51" customHeight="1" x14ac:dyDescent="0.3">
      <c r="B61" s="14"/>
      <c r="C61" s="14"/>
      <c r="D61" s="14"/>
      <c r="F61" s="44" t="str">
        <f>"% Gap - "&amp;F57&amp;" to England"</f>
        <v>% Gap - North Lincolnshire to England</v>
      </c>
      <c r="G61" s="45"/>
      <c r="H61" s="46"/>
      <c r="I61" s="19">
        <f>(I57-I59)</f>
        <v>2.4761200000000017</v>
      </c>
      <c r="J61" s="19">
        <f>(J57-J59)</f>
        <v>1.5363499999999988</v>
      </c>
      <c r="K61" s="19">
        <f>(K57-K59)</f>
        <v>4.4983599999999981</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d1SE8YI5FCeHxpXyllQ6rkZKuhgVNA5yjVCa6UdaR1ldSH4bkRcyT6Gycat33f+K2OJqZNNaHmL0e3XtV/spgQ==" saltValue="80lRfI+QbfQRWOiYOXk/Fg=="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2023-01-23T16:39:04Z</dcterms:modified>
</cp:coreProperties>
</file>