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0118A1DF-952A-4E06-8D63-B755B2034886}" xr6:coauthVersionLast="47" xr6:coauthVersionMax="47" xr10:uidLastSave="{754CC081-728C-485E-AB4B-B96BFB6C9435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<sst xmlns="http://schemas.openxmlformats.org/spreadsheetml/2006/main" count="9432" uniqueCount="1374">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</sst>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62.3</c:v>
                </c:pt>
                <c:pt idx="1">
                  <c:v>67.900000000000006</c:v>
                </c:pt>
                <c:pt idx="2">
                  <c:v>71.7</c:v>
                </c:pt>
                <c:pt idx="3">
                  <c:v>73</c:v>
                </c:pt>
                <c:pt idx="4">
                  <c:v>74.099999999999994</c:v>
                </c:pt>
                <c:pt idx="5">
                  <c:v>74.7</c:v>
                </c:pt>
                <c:pt idx="6">
                  <c:v>74.400000000000006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57</c:v>
                </c:pt>
                <c:pt idx="1">
                  <c:v>59</c:v>
                </c:pt>
                <c:pt idx="2">
                  <c:v>64</c:v>
                </c:pt>
                <c:pt idx="3">
                  <c:v>65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86</c:v>
                </c:pt>
                <c:pt idx="1">
                  <c:v>86.84210526315789</c:v>
                </c:pt>
                <c:pt idx="2">
                  <c:v>85.526315789473671</c:v>
                </c:pt>
                <c:pt idx="3">
                  <c:v>85.526315789473671</c:v>
                </c:pt>
                <c:pt idx="4">
                  <c:v>89.473684210526315</c:v>
                </c:pt>
                <c:pt idx="5">
                  <c:v>88.311688311688314</c:v>
                </c:pt>
                <c:pt idx="6">
                  <c:v>88.3116883116883</c:v>
                </c:pt>
                <c:pt idx="7">
                  <c:v>84.415584415584419</c:v>
                </c:pt>
                <c:pt idx="9">
                  <c:v>84.415584415584419</c:v>
                </c:pt>
                <c:pt idx="10">
                  <c:v>84.415584415584419</c:v>
                </c:pt>
                <c:pt idx="11">
                  <c:v>87.012987012987011</c:v>
                </c:pt>
                <c:pt idx="13">
                  <c:v>84.415584415584419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13.07058</c:v>
                </c:pt>
                <c:pt idx="1">
                  <c:v>12.506019999999999</c:v>
                </c:pt>
                <c:pt idx="2">
                  <c:v>24.979769999999998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30.050660000000001</c:v>
                </c:pt>
                <c:pt idx="1">
                  <c:v>28.876580000000001</c:v>
                </c:pt>
                <c:pt idx="2">
                  <c:v>39.253869999999999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73.466606089999999</c:v>
                </c:pt>
                <c:pt idx="1">
                  <c:v>72.616906470000004</c:v>
                </c:pt>
                <c:pt idx="2">
                  <c:v>72.781609200000005</c:v>
                </c:pt>
                <c:pt idx="3">
                  <c:v>73.418925340000001</c:v>
                </c:pt>
                <c:pt idx="4">
                  <c:v>75.487862919999998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Somerset was consistently greater than the rural and England situations albeit with a reducing gap.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365760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116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Somerset was consistently greater than the rural situation but did move below the England position before moving above again by the end of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North Somerset was generally above the rural situation over the period, but moved above and below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Somerset followed the same trend as the rural and England situations and was generally between the two.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Somerset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consistently above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Somerset was consistently greater than the England situation.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190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Somerset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62.3</v>
      </c>
      <c r="J12" s="13">
        <f>IF(VLOOKUP($F12,'early learning goals'!$B$10:$AC$468,'early learning goals'!X$1,FALSE)=0,"",VLOOKUP($F12,'early learning goals'!$B$10:$AC$468,'early learning goals'!X$1,FALSE))</f>
        <v>67.900000000000006</v>
      </c>
      <c r="K12" s="13">
        <f>IF(VLOOKUP($F12,'early learning goals'!$B$10:$AC$468,'early learning goals'!Y$1,FALSE)=0,"",VLOOKUP($F12,'early learning goals'!$B$10:$AC$468,'early learning goals'!Y$1,FALSE))</f>
        <v>71.7</v>
      </c>
      <c r="L12" s="13">
        <f>IF(VLOOKUP($F12,'early learning goals'!$B$10:$AC$468,'early learning goals'!Z$1,FALSE)=0,"",VLOOKUP($F12,'early learning goals'!$B$10:$AC$468,'early learning goals'!Z$1,FALSE))</f>
        <v>73</v>
      </c>
      <c r="M12" s="13">
        <f>IF(VLOOKUP($F12,'early learning goals'!$B$10:$AC$468,'early learning goals'!AA$1,FALSE)=0,"",VLOOKUP($F12,'early learning goals'!$B$10:$AC$468,'early learning goals'!AA$1,FALSE))</f>
        <v>74.099999999999994</v>
      </c>
      <c r="N12" s="13">
        <f>IF(VLOOKUP($F12,'early learning goals'!$B$10:$AC$468,'early learning goals'!AB$1,FALSE)=0,"",VLOOKUP($F12,'early learning goals'!$B$10:$AC$468,'early learning goals'!AB$1,FALSE))</f>
        <v>74.7</v>
      </c>
      <c r="O12" s="13">
        <f>IF(VLOOKUP($F12,'early learning goals'!$B$10:$AC$468,'early learning goals'!AC$1,FALSE)=0,"",VLOOKUP($F12,'early learning goals'!$B$10:$AC$468,'early learning goals'!AC$1,FALSE))</f>
        <v>74.400000000000006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Somerset to Rural as a Region</v>
      </c>
      <c r="G15" s="56"/>
      <c r="H15" s="57"/>
      <c r="I15" s="19">
        <f>(I12-I13)</f>
        <v>12.991948851296733</v>
      </c>
      <c r="J15" s="19">
        <f>(J12-J13)</f>
        <v>8.7250229337436807</v>
      </c>
      <c r="K15" s="19">
        <f t="shared" ref="K15:O15" si="0">(K12-K13)</f>
        <v>7.0271191039107066</v>
      </c>
      <c r="L15" s="19">
        <f t="shared" si="0"/>
        <v>4.9855364507806144</v>
      </c>
      <c r="M15" s="19">
        <f t="shared" si="0"/>
        <v>4.6868925445215694</v>
      </c>
      <c r="N15" s="19">
        <f t="shared" si="0"/>
        <v>4.323848763936013</v>
      </c>
      <c r="O15" s="19">
        <f t="shared" si="0"/>
        <v>3.3193060639821823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Somerset to England</v>
      </c>
      <c r="G16" s="45"/>
      <c r="H16" s="46"/>
      <c r="I16" s="19">
        <f>(I12-I14)</f>
        <v>13.399999999999999</v>
      </c>
      <c r="J16" s="19">
        <f>(J12-J14)</f>
        <v>9.9000000000000057</v>
      </c>
      <c r="K16" s="19">
        <f t="shared" ref="K16:O16" si="1">(K12-K14)</f>
        <v>7.6000000000000085</v>
      </c>
      <c r="L16" s="19">
        <f t="shared" si="1"/>
        <v>5.7000000000000028</v>
      </c>
      <c r="M16" s="19">
        <f t="shared" si="1"/>
        <v>5.0999999999999943</v>
      </c>
      <c r="N16" s="19">
        <f t="shared" si="1"/>
        <v>4.5</v>
      </c>
      <c r="O16" s="19">
        <f t="shared" si="1"/>
        <v>3.7000000000000028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Somerset</v>
      </c>
      <c r="G21" s="10"/>
      <c r="H21" s="11"/>
      <c r="I21" s="12">
        <f>IF(VLOOKUP($F21,'key stage 2'!$B$10:$L$468,'key stage 2'!E$1,FALSE)=0,"",VLOOKUP($F21,'key stage 2'!$B$10:$L$468,'key stage 2'!E$1,FALSE))</f>
        <v>57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64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Somerset to Rural as a Region</v>
      </c>
      <c r="G24" s="56"/>
      <c r="H24" s="57"/>
      <c r="I24" s="19">
        <f>(I21-I22)</f>
        <v>7.6190476190476204</v>
      </c>
      <c r="J24" s="19">
        <f>(J21-J22)</f>
        <v>2.1428571428571459</v>
      </c>
      <c r="K24" s="19">
        <f t="shared" ref="K24:O24" si="3">(K21-K22)</f>
        <v>4.4285714285714306</v>
      </c>
      <c r="L24" s="19">
        <f t="shared" si="3"/>
        <v>1.6000000000000014</v>
      </c>
      <c r="M24" s="19"/>
      <c r="N24" s="19"/>
      <c r="O24" s="19">
        <f t="shared" si="3"/>
        <v>4.0499999999999972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Somerset to England</v>
      </c>
      <c r="G25" s="45"/>
      <c r="H25" s="46"/>
      <c r="I25" s="19">
        <f>(I21-I23)</f>
        <v>3</v>
      </c>
      <c r="J25" s="19">
        <f>(J21-J23)</f>
        <v>-3</v>
      </c>
      <c r="K25" s="19">
        <f t="shared" ref="K25:O25" si="4">(K21-K23)</f>
        <v>-1</v>
      </c>
      <c r="L25" s="19">
        <f t="shared" si="4"/>
        <v>0</v>
      </c>
      <c r="M25" s="19"/>
      <c r="N25" s="19"/>
      <c r="O25" s="19">
        <f t="shared" si="4"/>
        <v>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North Somerset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73.466606089999999</v>
      </c>
      <c r="J30" s="13">
        <f>IF(VLOOKUP($F30,'level 2 maths eng'!$B$10:$L$468,'level 2 maths eng'!F$1,FALSE)=0,"",VLOOKUP($F30,'level 2 maths eng'!$B$10:$L$468,'level 2 maths eng'!F$1,FALSE))</f>
        <v>72.616906470000004</v>
      </c>
      <c r="K30" s="13">
        <f>IF(VLOOKUP($F30,'level 2 maths eng'!$B$10:$L$468,'level 2 maths eng'!G$1,FALSE)=0,"",VLOOKUP($F30,'level 2 maths eng'!$B$10:$L$468,'level 2 maths eng'!G$1,FALSE))</f>
        <v>72.781609200000005</v>
      </c>
      <c r="L30" s="13">
        <f>IF(VLOOKUP($F30,'level 2 maths eng'!$B$10:$L$468,'level 2 maths eng'!H$1,FALSE)=0,"",VLOOKUP($F30,'level 2 maths eng'!$B$10:$L$468,'level 2 maths eng'!H$1,FALSE))</f>
        <v>73.418925340000001</v>
      </c>
      <c r="M30" s="35">
        <f>IF(VLOOKUP($F30,'level 2 maths eng'!$B$10:$L$468,'level 2 maths eng'!I$1,FALSE)=0,"",VLOOKUP($F30,'level 2 maths eng'!$B$10:$L$468,'level 2 maths eng'!I$1,FALSE))</f>
        <v>75.487862919999998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North Somerset to Rural as a Region</v>
      </c>
      <c r="G33" s="56"/>
      <c r="H33" s="57"/>
      <c r="I33" s="19">
        <f>(I30-I31)</f>
        <v>0.2076166309890084</v>
      </c>
      <c r="J33" s="19">
        <f>(J30-J31)</f>
        <v>-0.58328212252749267</v>
      </c>
      <c r="K33" s="19">
        <f t="shared" ref="K33:M33" si="6">(K30-K31)</f>
        <v>-0.48564348181815831</v>
      </c>
      <c r="L33" s="19">
        <f t="shared" si="6"/>
        <v>0.14528070477274468</v>
      </c>
      <c r="M33" s="19">
        <f t="shared" si="6"/>
        <v>1.1983837760714522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North Somerset to England</v>
      </c>
      <c r="G34" s="45"/>
      <c r="H34" s="46"/>
      <c r="I34" s="19">
        <f>(I30-I32)</f>
        <v>1.9557430600000032</v>
      </c>
      <c r="J34" s="19">
        <f>(J30-J32)</f>
        <v>1.6466942899999992</v>
      </c>
      <c r="K34" s="19">
        <f t="shared" ref="K34:M34" si="7">(K30-K32)</f>
        <v>1.455696660000001</v>
      </c>
      <c r="L34" s="19">
        <f t="shared" si="7"/>
        <v>2.5644065400000073</v>
      </c>
      <c r="M34" s="19">
        <f t="shared" si="7"/>
        <v>2.4880384199999952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Somerset</v>
      </c>
      <c r="G39" s="10"/>
      <c r="H39" s="11"/>
      <c r="I39" s="12">
        <f>IF(VLOOKUP($F39,ofsted!$B$10:$AR$468,ofsted!AG$1,FALSE)=0,"",VLOOKUP($F39,ofsted!$B$10:$AR$468,ofsted!AG$1,FALSE))</f>
        <v>86</v>
      </c>
      <c r="J39" s="13">
        <f>IF(VLOOKUP($F39,ofsted!$B$10:$AR$468,ofsted!AH$1,FALSE)=0,"",VLOOKUP($F39,ofsted!$B$10:$AR$468,ofsted!AH$1,FALSE))</f>
        <v>86.84210526315789</v>
      </c>
      <c r="K39" s="13">
        <f>IF(VLOOKUP($F39,ofsted!$B$10:$AR$468,ofsted!AI$1,FALSE)=0,"",VLOOKUP($F39,ofsted!$B$10:$AR$468,ofsted!AI$1,FALSE))</f>
        <v>85.526315789473671</v>
      </c>
      <c r="L39" s="13">
        <f>IF(VLOOKUP($F39,ofsted!$B$10:$AR$468,ofsted!AJ$1,FALSE)=0,"",VLOOKUP($F39,ofsted!$B$10:$AR$468,ofsted!AJ$1,FALSE))</f>
        <v>85.526315789473671</v>
      </c>
      <c r="M39" s="13">
        <f>IF(VLOOKUP($F39,ofsted!$B$10:$AR$468,ofsted!AK$1,FALSE)=0,"",VLOOKUP($F39,ofsted!$B$10:$AR$468,ofsted!AK$1,FALSE))</f>
        <v>89.473684210526315</v>
      </c>
      <c r="N39" s="13">
        <f>IF(VLOOKUP($F39,ofsted!$B$10:$AR$468,ofsted!AL$1,FALSE)=0,"",VLOOKUP($F39,ofsted!$B$10:$AR$468,ofsted!AL$1,FALSE))</f>
        <v>88.311688311688314</v>
      </c>
      <c r="O39" s="13">
        <f>IF(VLOOKUP($F39,ofsted!$B$10:$AR$468,ofsted!AM$1,FALSE)=0,"",VLOOKUP($F39,ofsted!$B$10:$AR$468,ofsted!AM$1,FALSE))</f>
        <v>88.3116883116883</v>
      </c>
      <c r="P39" s="13">
        <f>IF(VLOOKUP($F39,ofsted!$B$10:$AR$468,ofsted!AN$1,FALSE)=0,"",VLOOKUP($F39,ofsted!$B$10:$AR$468,ofsted!AN$1,FALSE))</f>
        <v>84.415584415584419</v>
      </c>
      <c r="Q39" s="13"/>
      <c r="R39" s="13">
        <f>IF(VLOOKUP($F39,ofsted!$B$10:$AR$468,ofsted!AO$1,FALSE)=0,"",VLOOKUP($F39,ofsted!$B$10:$AR$468,ofsted!AO$1,FALSE))</f>
        <v>84.415584415584419</v>
      </c>
      <c r="S39" s="13">
        <f>IF(VLOOKUP($F39,ofsted!$B$10:$AR$468,ofsted!AP$1,FALSE)=0,"",VLOOKUP($F39,ofsted!$B$10:$AR$468,ofsted!AP$1,FALSE))</f>
        <v>84.415584415584419</v>
      </c>
      <c r="T39" s="13">
        <f>IF(VLOOKUP($F39,ofsted!$B$10:$AR$468,ofsted!AQ$1,FALSE)=0,"",VLOOKUP($F39,ofsted!$B$10:$AR$468,ofsted!AQ$1,FALSE))</f>
        <v>87.012987012987011</v>
      </c>
      <c r="U39" s="13"/>
      <c r="V39" s="13">
        <f>IF(VLOOKUP($F39,ofsted!$B$10:$AR$468,ofsted!AR$1,FALSE)=0,"",VLOOKUP($F39,ofsted!$B$10:$AR$468,ofsted!AR$1,FALSE))</f>
        <v>84.415584415584419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Somerset to Rural as a Region</v>
      </c>
      <c r="G42" s="56"/>
      <c r="H42" s="57"/>
      <c r="I42" s="19">
        <f>(I39-I40)</f>
        <v>1.095146461406884</v>
      </c>
      <c r="J42" s="19">
        <f>(J39-J40)</f>
        <v>2.3350630096367695</v>
      </c>
      <c r="K42" s="19">
        <f t="shared" ref="K42:P42" si="9">(K39-K40)</f>
        <v>1.2234928638962543</v>
      </c>
      <c r="L42" s="19">
        <f t="shared" si="9"/>
        <v>1.8794581580072389</v>
      </c>
      <c r="M42" s="19">
        <f t="shared" si="9"/>
        <v>5.1641502216421742</v>
      </c>
      <c r="N42" s="19">
        <f t="shared" si="9"/>
        <v>4.0042594955889825</v>
      </c>
      <c r="O42" s="19">
        <f t="shared" si="9"/>
        <v>4.0504463416668841</v>
      </c>
      <c r="P42" s="19">
        <f t="shared" si="9"/>
        <v>0.37531020821509742</v>
      </c>
      <c r="Q42" s="19"/>
      <c r="R42" s="19">
        <f t="shared" ref="R42:T42" si="10">(R39-R40)</f>
        <v>0.30223104503912168</v>
      </c>
      <c r="S42" s="19">
        <f t="shared" si="10"/>
        <v>0.23333640354917407</v>
      </c>
      <c r="T42" s="19">
        <f t="shared" si="10"/>
        <v>2.4671411240502863</v>
      </c>
      <c r="U42" s="19"/>
      <c r="V42" s="19">
        <f t="shared" ref="V42" si="11">(V39-V40)</f>
        <v>-1.4030662075354741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Somerset to England</v>
      </c>
      <c r="G43" s="45"/>
      <c r="H43" s="46"/>
      <c r="I43" s="19">
        <f>(I39-I41)</f>
        <v>0</v>
      </c>
      <c r="J43" s="19">
        <f>(J39-J41)</f>
        <v>0.84210526315789025</v>
      </c>
      <c r="K43" s="19">
        <f t="shared" ref="K43:P43" si="12">(K39-K41)</f>
        <v>1.4208083734573052E-2</v>
      </c>
      <c r="L43" s="19">
        <f t="shared" si="12"/>
        <v>0.16506406374887206</v>
      </c>
      <c r="M43" s="19">
        <f t="shared" si="12"/>
        <v>4.2903731106597292</v>
      </c>
      <c r="N43" s="19">
        <f t="shared" si="12"/>
        <v>2.3130641429196857</v>
      </c>
      <c r="O43" s="19">
        <f t="shared" si="12"/>
        <v>2.1138194893476765</v>
      </c>
      <c r="P43" s="19">
        <f t="shared" si="12"/>
        <v>-1.9593237401833932</v>
      </c>
      <c r="Q43" s="19"/>
      <c r="R43" s="19">
        <f t="shared" ref="R43:T43" si="13">(R39-R41)</f>
        <v>-1.8633462428612688</v>
      </c>
      <c r="S43" s="19">
        <f t="shared" si="13"/>
        <v>-2.0279803054614263</v>
      </c>
      <c r="T43" s="19">
        <f t="shared" si="13"/>
        <v>8.7534060149422999E-2</v>
      </c>
      <c r="U43" s="19"/>
      <c r="V43" s="19">
        <f t="shared" ref="V43" si="14">(V39-V41)</f>
        <v>-3.6626664474765676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Somerset</v>
      </c>
      <c r="G48" s="10"/>
      <c r="H48" s="11"/>
      <c r="I48" s="12">
        <f>IF(VLOOKUP($F48,absentees!$B$10:$Q$468,absentees!O$1,FALSE)=0,"",VLOOKUP($F48,absentees!$B$10:$Q$468,absentees!O$1,FALSE))</f>
        <v>13.07058</v>
      </c>
      <c r="J48" s="13">
        <f>IF(VLOOKUP($F48,absentees!$B$10:$Q$468,absentees!P$1,FALSE)=0,"",VLOOKUP($F48,absentees!$B$10:$Q$468,absentees!P$1,FALSE))</f>
        <v>12.506019999999999</v>
      </c>
      <c r="K48" s="13">
        <f>IF(VLOOKUP($F48,absentees!$B$10:$Q$468,absentees!Q$1,FALSE)=0,"",VLOOKUP($F48,absentees!$B$10:$Q$468,absentees!Q$1,FALSE))</f>
        <v>24.979769999999998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Somerset to Rural as a Region</v>
      </c>
      <c r="G51" s="56"/>
      <c r="H51" s="57"/>
      <c r="I51" s="19">
        <f>(I48-I49)</f>
        <v>-0.19305950735509292</v>
      </c>
      <c r="J51" s="19">
        <f>(J48-J49)</f>
        <v>0.33712258949899621</v>
      </c>
      <c r="K51" s="19">
        <f>(K48-K49)</f>
        <v>-1.3417132436633672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Somerset to England</v>
      </c>
      <c r="G52" s="45"/>
      <c r="H52" s="46"/>
      <c r="I52" s="19">
        <f>(I48-I50)</f>
        <v>-6.5559999999999619E-2</v>
      </c>
      <c r="J52" s="19">
        <f>(J48-J50)</f>
        <v>-0.47273000000000032</v>
      </c>
      <c r="K52" s="19">
        <f>(K48-K50)</f>
        <v>1.5102899999999977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Somerset</v>
      </c>
      <c r="G57" s="10"/>
      <c r="H57" s="11"/>
      <c r="I57" s="12">
        <f>IF(VLOOKUP($F57,'absentees FSM'!$B$10:$Q$468,'absentees FSM'!O$1,FALSE)=0,"",VLOOKUP($F57,'absentees FSM'!$B$10:$Q$468,'absentees FSM'!O$1,FALSE))</f>
        <v>30.050660000000001</v>
      </c>
      <c r="J57" s="13">
        <f>IF(VLOOKUP($F57,'absentees FSM'!$B$10:$Q$468,'absentees FSM'!P$1,FALSE)=0,"",VLOOKUP($F57,'absentees FSM'!$B$10:$Q$468,'absentees FSM'!P$1,FALSE))</f>
        <v>28.876580000000001</v>
      </c>
      <c r="K57" s="13">
        <f>IF(VLOOKUP($F57,'absentees FSM'!$B$10:$Q$468,'absentees FSM'!Q$1,FALSE)=0,"",VLOOKUP($F57,'absentees FSM'!$B$10:$Q$468,'absentees FSM'!Q$1,FALSE))</f>
        <v>39.253869999999999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Somerset to Rural as a Region</v>
      </c>
      <c r="G60" s="56"/>
      <c r="H60" s="57"/>
      <c r="I60" s="19">
        <f>(I57-I58)</f>
        <v>4.7994672863958385</v>
      </c>
      <c r="J60" s="19">
        <f>(J57-J58)</f>
        <v>4.5758000814002457</v>
      </c>
      <c r="K60" s="19">
        <f>(K57-K58)</f>
        <v>0.96028868381743138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Somerset to England</v>
      </c>
      <c r="G61" s="45"/>
      <c r="H61" s="46"/>
      <c r="I61" s="19">
        <f>(I57-I59)</f>
        <v>6.2840100000000021</v>
      </c>
      <c r="J61" s="19">
        <f>(J57-J59)</f>
        <v>4.8195100000000011</v>
      </c>
      <c r="K61" s="19">
        <f>(K57-K59)</f>
        <v>5.6513500000000008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VZwsFI1mQc1BRWk0pAdZjMcunUJPP3jufrPrCzcJQ0a8Bzt0/9ymo9pXzKufWP+uT1rk53L0WOWlwKjdc4Nceg==" saltValue="5UU+Y5fKCsNynL3hBGC4t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2023-01-23T17:00:53Z</dcterms:modified>
</cp:coreProperties>
</file>