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883F92D6-ED1E-4D80-8F0C-420A69B7F80C}" xr6:coauthVersionLast="47" xr6:coauthVersionMax="47" xr10:uidLastSave="{7610EC9B-C5FC-4C00-B6BD-FAD41918DCC6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<sst xmlns="http://schemas.openxmlformats.org/spreadsheetml/2006/main" count="9140" uniqueCount="1378">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</sst>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Allerdale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12.446499104614096</c:v>
                </c:pt>
                <c:pt idx="1">
                  <c:v>14.209050657802926</c:v>
                </c:pt>
                <c:pt idx="2">
                  <c:v>12.875812785682095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Allerdale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1967</c:v>
                </c:pt>
                <c:pt idx="1">
                  <c:v>1531</c:v>
                </c:pt>
                <c:pt idx="2">
                  <c:v>1531</c:v>
                </c:pt>
                <c:pt idx="3">
                  <c:v>1301</c:v>
                </c:pt>
                <c:pt idx="4">
                  <c:v>1281</c:v>
                </c:pt>
                <c:pt idx="5">
                  <c:v>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Allerdale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34.4</c:v>
                </c:pt>
                <c:pt idx="1">
                  <c:v>39.4</c:v>
                </c:pt>
                <c:pt idx="2">
                  <c:v>44.8</c:v>
                </c:pt>
                <c:pt idx="3">
                  <c:v>42</c:v>
                </c:pt>
                <c:pt idx="4">
                  <c:v>33</c:v>
                </c:pt>
                <c:pt idx="5">
                  <c:v>37.5</c:v>
                </c:pt>
                <c:pt idx="6">
                  <c:v>49.4</c:v>
                </c:pt>
                <c:pt idx="7">
                  <c:v>41.4</c:v>
                </c:pt>
                <c:pt idx="8">
                  <c:v>48.8</c:v>
                </c:pt>
                <c:pt idx="9">
                  <c:v>54.4</c:v>
                </c:pt>
                <c:pt idx="10">
                  <c:v>53</c:v>
                </c:pt>
                <c:pt idx="11">
                  <c:v>55.9</c:v>
                </c:pt>
                <c:pt idx="12">
                  <c:v>62.3</c:v>
                </c:pt>
                <c:pt idx="13">
                  <c:v>63.5</c:v>
                </c:pt>
                <c:pt idx="14">
                  <c:v>58.8</c:v>
                </c:pt>
                <c:pt idx="15">
                  <c:v>55.6</c:v>
                </c:pt>
                <c:pt idx="16">
                  <c:v>54.2</c:v>
                </c:pt>
                <c:pt idx="17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Allerdale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6469</c:v>
                </c:pt>
                <c:pt idx="1">
                  <c:v>7008</c:v>
                </c:pt>
                <c:pt idx="2">
                  <c:v>6905</c:v>
                </c:pt>
                <c:pt idx="3">
                  <c:v>5802</c:v>
                </c:pt>
                <c:pt idx="4">
                  <c:v>4869</c:v>
                </c:pt>
                <c:pt idx="5">
                  <c:v>4891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Allerdale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1162</c:v>
                </c:pt>
                <c:pt idx="1">
                  <c:v>1156</c:v>
                </c:pt>
                <c:pt idx="2">
                  <c:v>1030</c:v>
                </c:pt>
                <c:pt idx="3">
                  <c:v>721</c:v>
                </c:pt>
                <c:pt idx="4">
                  <c:v>681</c:v>
                </c:pt>
                <c:pt idx="5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213360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8592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Allerdale was relatively static and from 2020/21 on,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 on apprenticeships per 100,000 people for Allerdale was consistently greater than the rural and England situations and reduced at a similar rate to both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Allerdale was generally below or in line with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in Allerdale was consistently above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the rural situation, and moved from being below to above before falling below the England level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Allerdale was consistently greater than the rural and England situations and experienced a similar downward</a:t>
          </a:r>
          <a:r>
            <a:rPr lang="en-GB" sz="1200" baseline="0">
              <a:effectLst/>
              <a:latin typeface="Avenir Next LT Pro" panose="020B0504020202020204" pitchFamily="34" charset="0"/>
            </a:rPr>
            <a:t> shift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Allerdale</v>
      </c>
      <c r="G12" s="10"/>
      <c r="H12" s="11"/>
      <c r="I12" s="12">
        <f>IF(VLOOKUP($F12,'E&amp;T'!$B$10:$Q$468,'E&amp;T'!O$1,FALSE)=0,"",VLOOKUP($F12,'E&amp;T'!$B$10:$Q$468,'E&amp;T'!O$1,FALSE))</f>
        <v>12.446499104614096</v>
      </c>
      <c r="J12" s="13">
        <f>IF(VLOOKUP($F12,'E&amp;T'!$B$10:$Q$468,'E&amp;T'!P$1,FALSE)=0,"",VLOOKUP($F12,'E&amp;T'!$B$10:$Q$468,'E&amp;T'!P$1,FALSE))</f>
        <v>14.209050657802926</v>
      </c>
      <c r="K12" s="35">
        <f>IF(VLOOKUP($F12,'E&amp;T'!$B$10:$Q$468,'E&amp;T'!Q$1,FALSE)=0,"",VLOOKUP($F12,'E&amp;T'!$B$10:$Q$468,'E&amp;T'!Q$1,FALSE))</f>
        <v>12.875812785682095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Allerdale to Rural as a Region</v>
      </c>
      <c r="G15" s="66"/>
      <c r="H15" s="67"/>
      <c r="I15" s="19">
        <f>100*((I12-I13))/I13</f>
        <v>12.327212999588273</v>
      </c>
      <c r="J15" s="19">
        <f>100*((J12-J13))/J13</f>
        <v>-17.502193556438762</v>
      </c>
      <c r="K15" s="38">
        <f t="shared" ref="K15" si="0">100*((K12-K13))/K13</f>
        <v>-19.839537362168436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Allerdale to England</v>
      </c>
      <c r="G16" s="53"/>
      <c r="H16" s="54"/>
      <c r="I16" s="19">
        <f>100*(I12-I14)/I14</f>
        <v>-19.417688378729014</v>
      </c>
      <c r="J16" s="19">
        <f>100*(J12-J14)/J14</f>
        <v>-49.632572061940458</v>
      </c>
      <c r="K16" s="38">
        <f t="shared" ref="K16" si="1">100*(K12-K14)/K14</f>
        <v>-56.662423358316033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Allerdale</v>
      </c>
      <c r="G21" s="10"/>
      <c r="H21" s="11"/>
      <c r="I21" s="12">
        <f>IF(VLOOKUP($F21,appstarts!$B$10:$L$468,appstarts!E$1,FALSE)=0,"",VLOOKUP($F21,appstarts!$B$10:$L$468,appstarts!E$1,FALSE))</f>
        <v>1967</v>
      </c>
      <c r="J21" s="13">
        <f>IF(VLOOKUP($F21,appstarts!$B$10:$L$468,appstarts!F$1,FALSE)=0,"",VLOOKUP($F21,appstarts!$B$10:$L$468,appstarts!F$1,FALSE))</f>
        <v>1531</v>
      </c>
      <c r="K21" s="13">
        <f>IF(VLOOKUP($F21,appstarts!$B$10:$L$468,appstarts!G$1,FALSE)=0,"",VLOOKUP($F21,appstarts!$B$10:$L$468,appstarts!G$1,FALSE))</f>
        <v>1531</v>
      </c>
      <c r="L21" s="13">
        <f>IF(VLOOKUP($F21,appstarts!$B$10:$L$468,appstarts!H$1,FALSE)=0,"",VLOOKUP($F21,appstarts!$B$10:$L$468,appstarts!H$1,FALSE))</f>
        <v>1301</v>
      </c>
      <c r="M21" s="13">
        <f>IF(VLOOKUP($F21,appstarts!$B$10:$L$468,appstarts!I$1,FALSE)=0,"",VLOOKUP($F21,appstarts!$B$10:$L$468,appstarts!I$1,FALSE))</f>
        <v>1281</v>
      </c>
      <c r="N21" s="35">
        <f>IF(VLOOKUP($F21,appstarts!$B$10:$L$468,appstarts!J$1,FALSE)=0,"",VLOOKUP($F21,appstarts!$B$10:$L$468,appstarts!J$1,FALSE))</f>
        <v>1291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Allerdale to Rural as a Region</v>
      </c>
      <c r="G24" s="66"/>
      <c r="H24" s="67"/>
      <c r="I24" s="19">
        <f>100*((I21-I22))/I22</f>
        <v>20.027660035182908</v>
      </c>
      <c r="J24" s="19">
        <f>100*((J21-J22))/J22</f>
        <v>20.791409538710724</v>
      </c>
      <c r="K24" s="19">
        <f t="shared" ref="K24:N24" si="3">100*((K21-K22))/K22</f>
        <v>17.356675560693706</v>
      </c>
      <c r="L24" s="19">
        <f t="shared" si="3"/>
        <v>16.19573262957929</v>
      </c>
      <c r="M24" s="19">
        <f t="shared" si="3"/>
        <v>19.635980834522819</v>
      </c>
      <c r="N24" s="38">
        <f t="shared" si="3"/>
        <v>10.56114380840078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Allerdale to England</v>
      </c>
      <c r="G25" s="53"/>
      <c r="H25" s="54"/>
      <c r="I25" s="19">
        <f>100*(I21-I23)/I23</f>
        <v>38.521126760563384</v>
      </c>
      <c r="J25" s="19">
        <f>100*(J21-J23)/J23</f>
        <v>42.418604651162788</v>
      </c>
      <c r="K25" s="19">
        <f t="shared" ref="K25:N25" si="4">100*(K21-K23)/K23</f>
        <v>36.452762923351159</v>
      </c>
      <c r="L25" s="19">
        <f t="shared" si="4"/>
        <v>41.721132897603489</v>
      </c>
      <c r="M25" s="19">
        <f t="shared" si="4"/>
        <v>40.460526315789473</v>
      </c>
      <c r="N25" s="38">
        <f t="shared" si="4"/>
        <v>30.272452068617557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Allerdale</v>
      </c>
      <c r="G30" s="10"/>
      <c r="H30" s="11"/>
      <c r="I30" s="12">
        <f>IF(VLOOKUP($F30,appachieve!$B$10:$L$468,appachieve!E$1,FALSE)=0,"",VLOOKUP($F30,appachieve!$B$10:$L$468,appachieve!E$1,FALSE))</f>
        <v>1162</v>
      </c>
      <c r="J30" s="13">
        <f>IF(VLOOKUP($F30,appachieve!$B$10:$L$468,appachieve!F$1,FALSE)=0,"",VLOOKUP($F30,appachieve!$B$10:$L$468,appachieve!F$1,FALSE))</f>
        <v>1156</v>
      </c>
      <c r="K30" s="13">
        <f>IF(VLOOKUP($F30,appachieve!$B$10:$L$468,appachieve!G$1,FALSE)=0,"",VLOOKUP($F30,appachieve!$B$10:$L$468,appachieve!G$1,FALSE))</f>
        <v>1030</v>
      </c>
      <c r="L30" s="13">
        <f>IF(VLOOKUP($F30,appachieve!$B$10:$L$468,appachieve!H$1,FALSE)=0,"",VLOOKUP($F30,appachieve!$B$10:$L$468,appachieve!H$1,FALSE))</f>
        <v>721</v>
      </c>
      <c r="M30" s="13">
        <f>IF(VLOOKUP($F30,appachieve!$B$10:$L$468,appachieve!I$1,FALSE)=0,"",VLOOKUP($F30,appachieve!$B$10:$L$468,appachieve!I$1,FALSE))</f>
        <v>681</v>
      </c>
      <c r="N30" s="35">
        <f>IF(VLOOKUP($F30,appachieve!$B$10:$L$468,appachieve!J$1,FALSE)=0,"",VLOOKUP($F30,appachieve!$B$10:$L$468,appachieve!J$1,FALSE))</f>
        <v>687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Allerdale to Rural as a Region</v>
      </c>
      <c r="G33" s="66"/>
      <c r="H33" s="67"/>
      <c r="I33" s="19">
        <f>100*((I30-I31))/I31</f>
        <v>23.276866765220614</v>
      </c>
      <c r="J33" s="19">
        <f>100*((J30-J31))/J31</f>
        <v>24.073013752947009</v>
      </c>
      <c r="K33" s="19">
        <f t="shared" ref="K33:N33" si="6">100*((K30-K31))/K31</f>
        <v>56.906981708789836</v>
      </c>
      <c r="L33" s="19">
        <f t="shared" si="6"/>
        <v>34.627334880318202</v>
      </c>
      <c r="M33" s="19">
        <f t="shared" si="6"/>
        <v>24.877723861167382</v>
      </c>
      <c r="N33" s="38">
        <f t="shared" si="6"/>
        <v>42.254961632148522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Allerdale to England</v>
      </c>
      <c r="G34" s="53"/>
      <c r="H34" s="54"/>
      <c r="I34" s="19">
        <f>100*(I30-I32)/I32</f>
        <v>45.796737766624844</v>
      </c>
      <c r="J34" s="19">
        <f>100*(J30-J32)/J32</f>
        <v>46.329113924050631</v>
      </c>
      <c r="K34" s="19">
        <f t="shared" ref="K34:N34" si="7">100*(K30-K32)/K32</f>
        <v>95.075757575757578</v>
      </c>
      <c r="L34" s="19">
        <f t="shared" si="7"/>
        <v>72.488038277511961</v>
      </c>
      <c r="M34" s="19">
        <f t="shared" si="7"/>
        <v>53.378378378378379</v>
      </c>
      <c r="N34" s="38">
        <f t="shared" si="7"/>
        <v>76.606683804627252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Allerdale</v>
      </c>
      <c r="G39" s="10"/>
      <c r="H39" s="11"/>
      <c r="I39" s="12">
        <f>IF(VLOOKUP($F39,'level3+'!$B$10:$BF$468,((3*'level3+'!B$1)+3),FALSE)=0,"",VLOOKUP($F39,'level3+'!$B$10:$BF$468,((3*'level3+'!B$1)+3),FALSE))</f>
        <v>34.4</v>
      </c>
      <c r="J39" s="12">
        <f>IF(VLOOKUP($F39,'level3+'!$B$10:$BF$468,((3*'level3+'!C$1)+3),FALSE)=0,"",VLOOKUP($F39,'level3+'!$B$10:$BF$468,((3*'level3+'!C$1)+3),FALSE))</f>
        <v>39.4</v>
      </c>
      <c r="K39" s="12">
        <f>IF(VLOOKUP($F39,'level3+'!$B$10:$BF$468,((3*'level3+'!D$1)+3),FALSE)=0,"",VLOOKUP($F39,'level3+'!$B$10:$BF$468,((3*'level3+'!D$1)+3),FALSE))</f>
        <v>44.8</v>
      </c>
      <c r="L39" s="12">
        <f>IF(VLOOKUP($F39,'level3+'!$B$10:$BF$468,((3*'level3+'!E$1)+3),FALSE)=0,"",VLOOKUP($F39,'level3+'!$B$10:$BF$468,((3*'level3+'!E$1)+3),FALSE))</f>
        <v>42</v>
      </c>
      <c r="M39" s="12">
        <f>IF(VLOOKUP($F39,'level3+'!$B$10:$BF$468,((3*'level3+'!F$1)+3),FALSE)=0,"",VLOOKUP($F39,'level3+'!$B$10:$BF$468,((3*'level3+'!F$1)+3),FALSE))</f>
        <v>33</v>
      </c>
      <c r="N39" s="12">
        <f>IF(VLOOKUP($F39,'level3+'!$B$10:$BF$468,((3*'level3+'!G$1)+3),FALSE)=0,"",VLOOKUP($F39,'level3+'!$B$10:$BF$468,((3*'level3+'!G$1)+3),FALSE))</f>
        <v>37.5</v>
      </c>
      <c r="O39" s="12">
        <f>IF(VLOOKUP($F39,'level3+'!$B$10:$BF$468,((3*'level3+'!H$1)+3),FALSE)=0,"",VLOOKUP($F39,'level3+'!$B$10:$BF$468,((3*'level3+'!H$1)+3),FALSE))</f>
        <v>49.4</v>
      </c>
      <c r="P39" s="12">
        <f>IF(VLOOKUP($F39,'level3+'!$B$10:$BF$468,((3*'level3+'!I$1)+3),FALSE)=0,"",VLOOKUP($F39,'level3+'!$B$10:$BF$468,((3*'level3+'!I$1)+3),FALSE))</f>
        <v>41.4</v>
      </c>
      <c r="Q39" s="12">
        <f>IF(VLOOKUP($F39,'level3+'!$B$10:$BF$468,((3*'level3+'!J$1)+3),FALSE)=0,"",VLOOKUP($F39,'level3+'!$B$10:$BF$468,((3*'level3+'!J$1)+3),FALSE))</f>
        <v>48.8</v>
      </c>
      <c r="R39" s="12">
        <f>IF(VLOOKUP($F39,'level3+'!$B$10:$BF$468,((3*'level3+'!K$1)+3),FALSE)=0,"",VLOOKUP($F39,'level3+'!$B$10:$BF$468,((3*'level3+'!K$1)+3),FALSE))</f>
        <v>54.4</v>
      </c>
      <c r="S39" s="12">
        <f>IF(VLOOKUP($F39,'level3+'!$B$10:$BF$468,((3*'level3+'!L$1)+3),FALSE)=0,"",VLOOKUP($F39,'level3+'!$B$10:$BF$468,((3*'level3+'!L$1)+3),FALSE))</f>
        <v>53</v>
      </c>
      <c r="T39" s="12">
        <f>IF(VLOOKUP($F39,'level3+'!$B$10:$BF$468,((3*'level3+'!M$1)+3),FALSE)=0,"",VLOOKUP($F39,'level3+'!$B$10:$BF$468,((3*'level3+'!M$1)+3),FALSE))</f>
        <v>55.9</v>
      </c>
      <c r="U39" s="12">
        <f>IF(VLOOKUP($F39,'level3+'!$B$10:$BF$468,((3*'level3+'!N$1)+3),FALSE)=0,"",VLOOKUP($F39,'level3+'!$B$10:$BF$468,((3*'level3+'!N$1)+3),FALSE))</f>
        <v>62.3</v>
      </c>
      <c r="V39" s="12">
        <f>IF(VLOOKUP($F39,'level3+'!$B$10:$BF$468,((3*'level3+'!O$1)+3),FALSE)=0,"",VLOOKUP($F39,'level3+'!$B$10:$BF$468,((3*'level3+'!O$1)+3),FALSE))</f>
        <v>63.5</v>
      </c>
      <c r="W39" s="12">
        <f>IF(VLOOKUP($F39,'level3+'!$B$10:$BF$468,((3*'level3+'!P$1)+3),FALSE)=0,"",VLOOKUP($F39,'level3+'!$B$10:$BF$468,((3*'level3+'!P$1)+3),FALSE))</f>
        <v>58.8</v>
      </c>
      <c r="X39" s="12">
        <f>IF(VLOOKUP($F39,'level3+'!$B$10:$BF$468,((3*'level3+'!Q$1)+3),FALSE)=0,"",VLOOKUP($F39,'level3+'!$B$10:$BF$468,((3*'level3+'!Q$1)+3),FALSE))</f>
        <v>55.6</v>
      </c>
      <c r="Y39" s="12">
        <f>IF(VLOOKUP($F39,'level3+'!$B$10:$BF$468,((3*'level3+'!R$1)+3),FALSE)=0,"",VLOOKUP($F39,'level3+'!$B$10:$BF$468,((3*'level3+'!R$1)+3),FALSE))</f>
        <v>54.2</v>
      </c>
      <c r="Z39" s="47">
        <f>IF(VLOOKUP($F39,'level3+'!$B$10:$BF$468,((3*'level3+'!S$1)+3),FALSE)=0,"",VLOOKUP($F39,'level3+'!$B$10:$BF$468,((3*'level3+'!S$1)+3),FALSE))</f>
        <v>56.3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Allerdale to Rural as a Region</v>
      </c>
      <c r="G42" s="69"/>
      <c r="H42" s="70"/>
      <c r="I42" s="19">
        <f>((I39-I40))</f>
        <v>-10.005387700321151</v>
      </c>
      <c r="J42" s="19">
        <f>((J39-J40))</f>
        <v>-5.572823933953444</v>
      </c>
      <c r="K42" s="19">
        <f t="shared" ref="K42:Z42" si="9">((K39-K40))</f>
        <v>-0.97355229040622504</v>
      </c>
      <c r="L42" s="19">
        <f t="shared" si="9"/>
        <v>-4.9679232029969569</v>
      </c>
      <c r="M42" s="19">
        <f t="shared" si="9"/>
        <v>-12.963650471529185</v>
      </c>
      <c r="N42" s="19">
        <f t="shared" si="9"/>
        <v>-10.089531680440771</v>
      </c>
      <c r="O42" s="19">
        <f t="shared" si="9"/>
        <v>3.7947797472142497E-2</v>
      </c>
      <c r="P42" s="19">
        <f t="shared" si="9"/>
        <v>-9.2020460512418154</v>
      </c>
      <c r="Q42" s="19">
        <f t="shared" si="9"/>
        <v>-3.6394656695715071</v>
      </c>
      <c r="R42" s="19">
        <f t="shared" si="9"/>
        <v>1.1244555860944132</v>
      </c>
      <c r="S42" s="19">
        <f t="shared" si="9"/>
        <v>-1.5700305071435068</v>
      </c>
      <c r="T42" s="19">
        <f t="shared" si="9"/>
        <v>0.7396808670781212</v>
      </c>
      <c r="U42" s="19">
        <f t="shared" si="9"/>
        <v>6.358825298487254</v>
      </c>
      <c r="V42" s="19">
        <f t="shared" si="9"/>
        <v>6.8114133861814281</v>
      </c>
      <c r="W42" s="19">
        <f t="shared" si="9"/>
        <v>1.410833723017511</v>
      </c>
      <c r="X42" s="19">
        <f t="shared" si="9"/>
        <v>-2.5465796572875306</v>
      </c>
      <c r="Y42" s="19">
        <f t="shared" si="9"/>
        <v>-5.5708763002995738</v>
      </c>
      <c r="Z42" s="38">
        <f t="shared" si="9"/>
        <v>-3.2398759114170517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Allerdale to England</v>
      </c>
      <c r="G43" s="53"/>
      <c r="H43" s="54"/>
      <c r="I43" s="19">
        <f>(I39-I41)</f>
        <v>-9</v>
      </c>
      <c r="J43" s="19">
        <f>(J39-J41)</f>
        <v>-4.6000000000000014</v>
      </c>
      <c r="K43" s="19">
        <f t="shared" ref="K43:Z43" si="10">(K39-K41)</f>
        <v>0</v>
      </c>
      <c r="L43" s="19">
        <f t="shared" si="10"/>
        <v>-3.7999999999999972</v>
      </c>
      <c r="M43" s="19">
        <f t="shared" si="10"/>
        <v>-12.600000000000001</v>
      </c>
      <c r="N43" s="19">
        <f t="shared" si="10"/>
        <v>-9.3999999999999986</v>
      </c>
      <c r="O43" s="19">
        <f t="shared" si="10"/>
        <v>0.69999999999999574</v>
      </c>
      <c r="P43" s="19">
        <f t="shared" si="10"/>
        <v>-9.1000000000000014</v>
      </c>
      <c r="Q43" s="19">
        <f t="shared" si="10"/>
        <v>-4.3000000000000043</v>
      </c>
      <c r="R43" s="19">
        <f t="shared" si="10"/>
        <v>0.60000000000000142</v>
      </c>
      <c r="S43" s="19">
        <f t="shared" si="10"/>
        <v>-1.7999999999999972</v>
      </c>
      <c r="T43" s="19">
        <f t="shared" si="10"/>
        <v>0.29999999999999716</v>
      </c>
      <c r="U43" s="19">
        <f t="shared" si="10"/>
        <v>5.5999999999999943</v>
      </c>
      <c r="V43" s="19">
        <f t="shared" si="10"/>
        <v>6.5</v>
      </c>
      <c r="W43" s="19">
        <f t="shared" si="10"/>
        <v>1.0999999999999943</v>
      </c>
      <c r="X43" s="19">
        <f t="shared" si="10"/>
        <v>-2.8999999999999986</v>
      </c>
      <c r="Y43" s="19">
        <f t="shared" si="10"/>
        <v>-7</v>
      </c>
      <c r="Z43" s="50">
        <f t="shared" si="10"/>
        <v>-5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Allerdale</v>
      </c>
      <c r="G48" s="10"/>
      <c r="H48" s="11"/>
      <c r="I48" s="12">
        <f>IF(VLOOKUP($F48,participation!$B$10:$L$468,participation!E$1,FALSE)=0,"",VLOOKUP($F48,participation!$B$10:$L$468,participation!E$1,FALSE))</f>
        <v>6469</v>
      </c>
      <c r="J48" s="13">
        <f>IF(VLOOKUP($F48,participation!$B$10:$L$468,participation!F$1,FALSE)=0,"",VLOOKUP($F48,participation!$B$10:$L$468,participation!F$1,FALSE))</f>
        <v>7008</v>
      </c>
      <c r="K48" s="13">
        <f>IF(VLOOKUP($F48,participation!$B$10:$L$468,participation!G$1,FALSE)=0,"",VLOOKUP($F48,participation!$B$10:$L$468,participation!G$1,FALSE))</f>
        <v>6905</v>
      </c>
      <c r="L48" s="13">
        <f>IF(VLOOKUP($F48,participation!$B$10:$L$468,participation!H$1,FALSE)=0,"",VLOOKUP($F48,participation!$B$10:$L$468,participation!H$1,FALSE))</f>
        <v>5802</v>
      </c>
      <c r="M48" s="13">
        <f>IF(VLOOKUP($F48,participation!$B$10:$L$468,participation!I$1,FALSE)=0,"",VLOOKUP($F48,participation!$B$10:$L$468,participation!I$1,FALSE))</f>
        <v>4869</v>
      </c>
      <c r="N48" s="35">
        <f>IF(VLOOKUP($F48,participation!$B$10:$L$468,participation!J$1,FALSE)=0,"",VLOOKUP($F48,participation!$B$10:$L$468,participation!J$1,FALSE))</f>
        <v>4891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Allerdale to Rural as a Region</v>
      </c>
      <c r="G51" s="66"/>
      <c r="H51" s="67"/>
      <c r="I51" s="19">
        <f>100*((I48-I49))/I49</f>
        <v>3.447702067064315</v>
      </c>
      <c r="J51" s="19">
        <f>100*((J48-J49))/J49</f>
        <v>18.940349715098051</v>
      </c>
      <c r="K51" s="19">
        <f t="shared" ref="K51:N51" si="12">100*((K48-K49))/K49</f>
        <v>21.956102000786206</v>
      </c>
      <c r="L51" s="19">
        <f t="shared" si="12"/>
        <v>17.3590991045652</v>
      </c>
      <c r="M51" s="19">
        <f t="shared" si="12"/>
        <v>4.7834254387146578</v>
      </c>
      <c r="N51" s="38">
        <f t="shared" si="12"/>
        <v>3.0324250889388598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Allerdale to England</v>
      </c>
      <c r="G52" s="53"/>
      <c r="H52" s="54"/>
      <c r="I52" s="19">
        <f>100*(I48-I50)/I50</f>
        <v>-4.6994696523276369</v>
      </c>
      <c r="J52" s="19">
        <f>100*(J48-J50)/J50</f>
        <v>6.3752276867030968</v>
      </c>
      <c r="K52" s="19">
        <f t="shared" ref="K52:N52" si="13">100*(K48-K50)/K50</f>
        <v>10.888068090573309</v>
      </c>
      <c r="L52" s="19">
        <f t="shared" si="13"/>
        <v>10.640732265446225</v>
      </c>
      <c r="M52" s="19">
        <f t="shared" si="13"/>
        <v>-0.89558314675351114</v>
      </c>
      <c r="N52" s="38">
        <f t="shared" si="13"/>
        <v>-5.0475635798874006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l0ZkRIv6GhaMrD8bsLknKjCRl8CEP0Q59RcCiGnUD46vQhSm7Eu/LPlkrc/RcJNhegHEDv+Ab1Uh6sG8lDCqHg==" saltValue="wj51ighD+6p6Fy6Cj8tD6w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2023-01-25T10:10:18Z</dcterms:modified>
</cp:coreProperties>
</file>