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22141C7B-480E-4E5F-ACA7-077655B3A562}" xr6:coauthVersionLast="47" xr6:coauthVersionMax="47" xr10:uidLastSave="{D3D56867-016D-4418-8BE3-3C2065B63609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<sst xmlns="http://schemas.openxmlformats.org/spreadsheetml/2006/main" count="9140" uniqueCount="1378">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</sst>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8.9638317843944755</c:v>
                </c:pt>
                <c:pt idx="1">
                  <c:v>12.882800198715087</c:v>
                </c:pt>
                <c:pt idx="2">
                  <c:v>12.585548828639116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1498</c:v>
                </c:pt>
                <c:pt idx="1">
                  <c:v>1011</c:v>
                </c:pt>
                <c:pt idx="2">
                  <c:v>1136</c:v>
                </c:pt>
                <c:pt idx="3">
                  <c:v>861</c:v>
                </c:pt>
                <c:pt idx="4">
                  <c:v>903</c:v>
                </c:pt>
                <c:pt idx="5">
                  <c:v>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41</c:v>
                </c:pt>
                <c:pt idx="1">
                  <c:v>40.700000000000003</c:v>
                </c:pt>
                <c:pt idx="2">
                  <c:v>33.200000000000003</c:v>
                </c:pt>
                <c:pt idx="3">
                  <c:v>37.1</c:v>
                </c:pt>
                <c:pt idx="4">
                  <c:v>37.299999999999997</c:v>
                </c:pt>
                <c:pt idx="5">
                  <c:v>36.700000000000003</c:v>
                </c:pt>
                <c:pt idx="6">
                  <c:v>39.6</c:v>
                </c:pt>
                <c:pt idx="7">
                  <c:v>44.8</c:v>
                </c:pt>
                <c:pt idx="8">
                  <c:v>44.9</c:v>
                </c:pt>
                <c:pt idx="9">
                  <c:v>45.8</c:v>
                </c:pt>
                <c:pt idx="10">
                  <c:v>45.8</c:v>
                </c:pt>
                <c:pt idx="11">
                  <c:v>43.7</c:v>
                </c:pt>
                <c:pt idx="12">
                  <c:v>50.5</c:v>
                </c:pt>
                <c:pt idx="13">
                  <c:v>54</c:v>
                </c:pt>
                <c:pt idx="14">
                  <c:v>48.7</c:v>
                </c:pt>
                <c:pt idx="15">
                  <c:v>45.2</c:v>
                </c:pt>
                <c:pt idx="16">
                  <c:v>60.7</c:v>
                </c:pt>
                <c:pt idx="17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5359</c:v>
                </c:pt>
                <c:pt idx="1">
                  <c:v>5366</c:v>
                </c:pt>
                <c:pt idx="2">
                  <c:v>4921</c:v>
                </c:pt>
                <c:pt idx="3">
                  <c:v>4243</c:v>
                </c:pt>
                <c:pt idx="4">
                  <c:v>3922</c:v>
                </c:pt>
                <c:pt idx="5">
                  <c:v>4153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Braintree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773</c:v>
                </c:pt>
                <c:pt idx="1">
                  <c:v>752</c:v>
                </c:pt>
                <c:pt idx="2">
                  <c:v>506</c:v>
                </c:pt>
                <c:pt idx="3">
                  <c:v>403</c:v>
                </c:pt>
                <c:pt idx="4">
                  <c:v>438</c:v>
                </c:pt>
                <c:pt idx="5">
                  <c:v>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548640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5468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Braintree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Braintree was consistently below</a:t>
          </a:r>
          <a:r>
            <a:rPr lang="en-GB" sz="1200" baseline="0">
              <a:effectLst/>
              <a:latin typeface="Avenir Next LT Pro" panose="020B0504020202020204" pitchFamily="34" charset="0"/>
            </a:rPr>
            <a:t> the rural situation but moved around the England level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Braintree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Braintree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the rural and England situations during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Braintree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below the rural and England situations during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38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Braintree</v>
      </c>
      <c r="G12" s="10"/>
      <c r="H12" s="11"/>
      <c r="I12" s="12">
        <f>IF(VLOOKUP($F12,'E&amp;T'!$B$10:$Q$468,'E&amp;T'!O$1,FALSE)=0,"",VLOOKUP($F12,'E&amp;T'!$B$10:$Q$468,'E&amp;T'!O$1,FALSE))</f>
        <v>8.9638317843944755</v>
      </c>
      <c r="J12" s="13">
        <f>IF(VLOOKUP($F12,'E&amp;T'!$B$10:$Q$468,'E&amp;T'!P$1,FALSE)=0,"",VLOOKUP($F12,'E&amp;T'!$B$10:$Q$468,'E&amp;T'!P$1,FALSE))</f>
        <v>12.882800198715087</v>
      </c>
      <c r="K12" s="35">
        <f>IF(VLOOKUP($F12,'E&amp;T'!$B$10:$Q$468,'E&amp;T'!Q$1,FALSE)=0,"",VLOOKUP($F12,'E&amp;T'!$B$10:$Q$468,'E&amp;T'!Q$1,FALSE))</f>
        <v>12.585548828639116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Braintree to Rural as a Region</v>
      </c>
      <c r="G15" s="66"/>
      <c r="H15" s="67"/>
      <c r="I15" s="19">
        <f>100*((I12-I13))/I13</f>
        <v>-19.103176429354985</v>
      </c>
      <c r="J15" s="19">
        <f>100*((J12-J13))/J13</f>
        <v>-25.202409165806628</v>
      </c>
      <c r="K15" s="38">
        <f t="shared" ref="K15" si="0">100*((K12-K13))/K13</f>
        <v>-21.646622745510339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Braintree to England</v>
      </c>
      <c r="G16" s="53"/>
      <c r="H16" s="54"/>
      <c r="I16" s="19">
        <f>100*(I12-I14)/I14</f>
        <v>-41.965505312015615</v>
      </c>
      <c r="J16" s="19">
        <f>100*(J12-J14)/J14</f>
        <v>-54.333788634016081</v>
      </c>
      <c r="K16" s="38">
        <f t="shared" ref="K16" si="1">100*(K12-K14)/K14</f>
        <v>-57.639397526397829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Braintree</v>
      </c>
      <c r="G21" s="10"/>
      <c r="H21" s="11"/>
      <c r="I21" s="12">
        <f>IF(VLOOKUP($F21,appstarts!$B$10:$L$468,appstarts!E$1,FALSE)=0,"",VLOOKUP($F21,appstarts!$B$10:$L$468,appstarts!E$1,FALSE))</f>
        <v>1498</v>
      </c>
      <c r="J21" s="13">
        <f>IF(VLOOKUP($F21,appstarts!$B$10:$L$468,appstarts!F$1,FALSE)=0,"",VLOOKUP($F21,appstarts!$B$10:$L$468,appstarts!F$1,FALSE))</f>
        <v>1011</v>
      </c>
      <c r="K21" s="13">
        <f>IF(VLOOKUP($F21,appstarts!$B$10:$L$468,appstarts!G$1,FALSE)=0,"",VLOOKUP($F21,appstarts!$B$10:$L$468,appstarts!G$1,FALSE))</f>
        <v>1136</v>
      </c>
      <c r="L21" s="13">
        <f>IF(VLOOKUP($F21,appstarts!$B$10:$L$468,appstarts!H$1,FALSE)=0,"",VLOOKUP($F21,appstarts!$B$10:$L$468,appstarts!H$1,FALSE))</f>
        <v>861</v>
      </c>
      <c r="M21" s="13">
        <f>IF(VLOOKUP($F21,appstarts!$B$10:$L$468,appstarts!I$1,FALSE)=0,"",VLOOKUP($F21,appstarts!$B$10:$L$468,appstarts!I$1,FALSE))</f>
        <v>903</v>
      </c>
      <c r="N21" s="35">
        <f>IF(VLOOKUP($F21,appstarts!$B$10:$L$468,appstarts!J$1,FALSE)=0,"",VLOOKUP($F21,appstarts!$B$10:$L$468,appstarts!J$1,FALSE))</f>
        <v>942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Braintree to Rural as a Region</v>
      </c>
      <c r="G24" s="66"/>
      <c r="H24" s="67"/>
      <c r="I24" s="19">
        <f>100*((I21-I22))/I22</f>
        <v>-8.5910347063019827</v>
      </c>
      <c r="J24" s="19">
        <f>100*((J21-J22))/J22</f>
        <v>-20.235065288284428</v>
      </c>
      <c r="K24" s="19">
        <f t="shared" ref="K24:N24" si="3">100*((K21-K22))/K22</f>
        <v>-12.921500041183508</v>
      </c>
      <c r="L24" s="19">
        <f t="shared" si="3"/>
        <v>-23.101824908479809</v>
      </c>
      <c r="M24" s="19">
        <f t="shared" si="3"/>
        <v>-15.666439739598667</v>
      </c>
      <c r="N24" s="38">
        <f t="shared" si="3"/>
        <v>-19.3271901878284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Braintree to England</v>
      </c>
      <c r="G25" s="53"/>
      <c r="H25" s="54"/>
      <c r="I25" s="19">
        <f>100*(I21-I23)/I23</f>
        <v>5.492957746478873</v>
      </c>
      <c r="J25" s="19">
        <f>100*(J21-J23)/J23</f>
        <v>-5.9534883720930232</v>
      </c>
      <c r="K25" s="19">
        <f t="shared" ref="K25:N25" si="4">100*(K21-K23)/K23</f>
        <v>1.2477718360071302</v>
      </c>
      <c r="L25" s="19">
        <f t="shared" si="4"/>
        <v>-6.2091503267973858</v>
      </c>
      <c r="M25" s="19">
        <f t="shared" si="4"/>
        <v>-0.98684210526315785</v>
      </c>
      <c r="N25" s="38">
        <f t="shared" si="4"/>
        <v>-4.9445005045408674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Braintree</v>
      </c>
      <c r="G30" s="10"/>
      <c r="H30" s="11"/>
      <c r="I30" s="12">
        <f>IF(VLOOKUP($F30,appachieve!$B$10:$L$468,appachieve!E$1,FALSE)=0,"",VLOOKUP($F30,appachieve!$B$10:$L$468,appachieve!E$1,FALSE))</f>
        <v>773</v>
      </c>
      <c r="J30" s="13">
        <f>IF(VLOOKUP($F30,appachieve!$B$10:$L$468,appachieve!F$1,FALSE)=0,"",VLOOKUP($F30,appachieve!$B$10:$L$468,appachieve!F$1,FALSE))</f>
        <v>752</v>
      </c>
      <c r="K30" s="13">
        <f>IF(VLOOKUP($F30,appachieve!$B$10:$L$468,appachieve!G$1,FALSE)=0,"",VLOOKUP($F30,appachieve!$B$10:$L$468,appachieve!G$1,FALSE))</f>
        <v>506</v>
      </c>
      <c r="L30" s="13">
        <f>IF(VLOOKUP($F30,appachieve!$B$10:$L$468,appachieve!H$1,FALSE)=0,"",VLOOKUP($F30,appachieve!$B$10:$L$468,appachieve!H$1,FALSE))</f>
        <v>403</v>
      </c>
      <c r="M30" s="13">
        <f>IF(VLOOKUP($F30,appachieve!$B$10:$L$468,appachieve!I$1,FALSE)=0,"",VLOOKUP($F30,appachieve!$B$10:$L$468,appachieve!I$1,FALSE))</f>
        <v>438</v>
      </c>
      <c r="N30" s="35">
        <f>IF(VLOOKUP($F30,appachieve!$B$10:$L$468,appachieve!J$1,FALSE)=0,"",VLOOKUP($F30,appachieve!$B$10:$L$468,appachieve!J$1,FALSE))</f>
        <v>385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Braintree to Rural as a Region</v>
      </c>
      <c r="G33" s="66"/>
      <c r="H33" s="67"/>
      <c r="I33" s="19">
        <f>100*((I30-I31))/I31</f>
        <v>-17.9922392344961</v>
      </c>
      <c r="J33" s="19">
        <f>100*((J30-J31))/J31</f>
        <v>-19.288143302581183</v>
      </c>
      <c r="K33" s="19">
        <f t="shared" ref="K33:N33" si="6">100*((K30-K31))/K31</f>
        <v>-22.917541024613925</v>
      </c>
      <c r="L33" s="19">
        <f t="shared" si="6"/>
        <v>-24.750602001708408</v>
      </c>
      <c r="M33" s="19">
        <f t="shared" si="6"/>
        <v>-19.682168794139042</v>
      </c>
      <c r="N33" s="38">
        <f t="shared" si="6"/>
        <v>-20.279242753453882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Braintree to England</v>
      </c>
      <c r="G34" s="53"/>
      <c r="H34" s="54"/>
      <c r="I34" s="19">
        <f>100*(I30-I32)/I32</f>
        <v>-3.0112923462986196</v>
      </c>
      <c r="J34" s="19">
        <f>100*(J30-J32)/J32</f>
        <v>-4.8101265822784809</v>
      </c>
      <c r="K34" s="19">
        <f t="shared" ref="K34:N34" si="7">100*(K30-K32)/K32</f>
        <v>-4.166666666666667</v>
      </c>
      <c r="L34" s="19">
        <f t="shared" si="7"/>
        <v>-3.5885167464114831</v>
      </c>
      <c r="M34" s="19">
        <f t="shared" si="7"/>
        <v>-1.3513513513513513</v>
      </c>
      <c r="N34" s="38">
        <f t="shared" si="7"/>
        <v>-1.0282776349614395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Braintree</v>
      </c>
      <c r="G39" s="10"/>
      <c r="H39" s="11"/>
      <c r="I39" s="12">
        <f>IF(VLOOKUP($F39,'level3+'!$B$10:$BF$468,((3*'level3+'!B$1)+3),FALSE)=0,"",VLOOKUP($F39,'level3+'!$B$10:$BF$468,((3*'level3+'!B$1)+3),FALSE))</f>
        <v>41</v>
      </c>
      <c r="J39" s="12">
        <f>IF(VLOOKUP($F39,'level3+'!$B$10:$BF$468,((3*'level3+'!C$1)+3),FALSE)=0,"",VLOOKUP($F39,'level3+'!$B$10:$BF$468,((3*'level3+'!C$1)+3),FALSE))</f>
        <v>40.700000000000003</v>
      </c>
      <c r="K39" s="12">
        <f>IF(VLOOKUP($F39,'level3+'!$B$10:$BF$468,((3*'level3+'!D$1)+3),FALSE)=0,"",VLOOKUP($F39,'level3+'!$B$10:$BF$468,((3*'level3+'!D$1)+3),FALSE))</f>
        <v>33.200000000000003</v>
      </c>
      <c r="L39" s="12">
        <f>IF(VLOOKUP($F39,'level3+'!$B$10:$BF$468,((3*'level3+'!E$1)+3),FALSE)=0,"",VLOOKUP($F39,'level3+'!$B$10:$BF$468,((3*'level3+'!E$1)+3),FALSE))</f>
        <v>37.1</v>
      </c>
      <c r="M39" s="12">
        <f>IF(VLOOKUP($F39,'level3+'!$B$10:$BF$468,((3*'level3+'!F$1)+3),FALSE)=0,"",VLOOKUP($F39,'level3+'!$B$10:$BF$468,((3*'level3+'!F$1)+3),FALSE))</f>
        <v>37.299999999999997</v>
      </c>
      <c r="N39" s="12">
        <f>IF(VLOOKUP($F39,'level3+'!$B$10:$BF$468,((3*'level3+'!G$1)+3),FALSE)=0,"",VLOOKUP($F39,'level3+'!$B$10:$BF$468,((3*'level3+'!G$1)+3),FALSE))</f>
        <v>36.700000000000003</v>
      </c>
      <c r="O39" s="12">
        <f>IF(VLOOKUP($F39,'level3+'!$B$10:$BF$468,((3*'level3+'!H$1)+3),FALSE)=0,"",VLOOKUP($F39,'level3+'!$B$10:$BF$468,((3*'level3+'!H$1)+3),FALSE))</f>
        <v>39.6</v>
      </c>
      <c r="P39" s="12">
        <f>IF(VLOOKUP($F39,'level3+'!$B$10:$BF$468,((3*'level3+'!I$1)+3),FALSE)=0,"",VLOOKUP($F39,'level3+'!$B$10:$BF$468,((3*'level3+'!I$1)+3),FALSE))</f>
        <v>44.8</v>
      </c>
      <c r="Q39" s="12">
        <f>IF(VLOOKUP($F39,'level3+'!$B$10:$BF$468,((3*'level3+'!J$1)+3),FALSE)=0,"",VLOOKUP($F39,'level3+'!$B$10:$BF$468,((3*'level3+'!J$1)+3),FALSE))</f>
        <v>44.9</v>
      </c>
      <c r="R39" s="12">
        <f>IF(VLOOKUP($F39,'level3+'!$B$10:$BF$468,((3*'level3+'!K$1)+3),FALSE)=0,"",VLOOKUP($F39,'level3+'!$B$10:$BF$468,((3*'level3+'!K$1)+3),FALSE))</f>
        <v>45.8</v>
      </c>
      <c r="S39" s="12">
        <f>IF(VLOOKUP($F39,'level3+'!$B$10:$BF$468,((3*'level3+'!L$1)+3),FALSE)=0,"",VLOOKUP($F39,'level3+'!$B$10:$BF$468,((3*'level3+'!L$1)+3),FALSE))</f>
        <v>45.8</v>
      </c>
      <c r="T39" s="12">
        <f>IF(VLOOKUP($F39,'level3+'!$B$10:$BF$468,((3*'level3+'!M$1)+3),FALSE)=0,"",VLOOKUP($F39,'level3+'!$B$10:$BF$468,((3*'level3+'!M$1)+3),FALSE))</f>
        <v>43.7</v>
      </c>
      <c r="U39" s="12">
        <f>IF(VLOOKUP($F39,'level3+'!$B$10:$BF$468,((3*'level3+'!N$1)+3),FALSE)=0,"",VLOOKUP($F39,'level3+'!$B$10:$BF$468,((3*'level3+'!N$1)+3),FALSE))</f>
        <v>50.5</v>
      </c>
      <c r="V39" s="12">
        <f>IF(VLOOKUP($F39,'level3+'!$B$10:$BF$468,((3*'level3+'!O$1)+3),FALSE)=0,"",VLOOKUP($F39,'level3+'!$B$10:$BF$468,((3*'level3+'!O$1)+3),FALSE))</f>
        <v>54</v>
      </c>
      <c r="W39" s="12">
        <f>IF(VLOOKUP($F39,'level3+'!$B$10:$BF$468,((3*'level3+'!P$1)+3),FALSE)=0,"",VLOOKUP($F39,'level3+'!$B$10:$BF$468,((3*'level3+'!P$1)+3),FALSE))</f>
        <v>48.7</v>
      </c>
      <c r="X39" s="12">
        <f>IF(VLOOKUP($F39,'level3+'!$B$10:$BF$468,((3*'level3+'!Q$1)+3),FALSE)=0,"",VLOOKUP($F39,'level3+'!$B$10:$BF$468,((3*'level3+'!Q$1)+3),FALSE))</f>
        <v>45.2</v>
      </c>
      <c r="Y39" s="12">
        <f>IF(VLOOKUP($F39,'level3+'!$B$10:$BF$468,((3*'level3+'!R$1)+3),FALSE)=0,"",VLOOKUP($F39,'level3+'!$B$10:$BF$468,((3*'level3+'!R$1)+3),FALSE))</f>
        <v>60.7</v>
      </c>
      <c r="Z39" s="47">
        <f>IF(VLOOKUP($F39,'level3+'!$B$10:$BF$468,((3*'level3+'!S$1)+3),FALSE)=0,"",VLOOKUP($F39,'level3+'!$B$10:$BF$468,((3*'level3+'!S$1)+3),FALSE))</f>
        <v>47.4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Braintree to Rural as a Region</v>
      </c>
      <c r="G42" s="69"/>
      <c r="H42" s="70"/>
      <c r="I42" s="19">
        <f>((I39-I40))</f>
        <v>-3.4053877003211497</v>
      </c>
      <c r="J42" s="19">
        <f>((J39-J40))</f>
        <v>-4.2728239339534397</v>
      </c>
      <c r="K42" s="19">
        <f t="shared" ref="K42:Z42" si="9">((K39-K40))</f>
        <v>-12.573552290406219</v>
      </c>
      <c r="L42" s="19">
        <f t="shared" si="9"/>
        <v>-9.8679232029969555</v>
      </c>
      <c r="M42" s="19">
        <f t="shared" si="9"/>
        <v>-8.6636504715291878</v>
      </c>
      <c r="N42" s="19">
        <f t="shared" si="9"/>
        <v>-10.889531680440768</v>
      </c>
      <c r="O42" s="19">
        <f t="shared" si="9"/>
        <v>-9.7620522025278547</v>
      </c>
      <c r="P42" s="19">
        <f t="shared" si="9"/>
        <v>-5.8020460512418168</v>
      </c>
      <c r="Q42" s="19">
        <f t="shared" si="9"/>
        <v>-7.5394656695715057</v>
      </c>
      <c r="R42" s="19">
        <f t="shared" si="9"/>
        <v>-7.4755444139055882</v>
      </c>
      <c r="S42" s="19">
        <f t="shared" si="9"/>
        <v>-8.7700305071435096</v>
      </c>
      <c r="T42" s="19">
        <f t="shared" si="9"/>
        <v>-11.460319132921875</v>
      </c>
      <c r="U42" s="19">
        <f t="shared" si="9"/>
        <v>-5.4411747015127432</v>
      </c>
      <c r="V42" s="19">
        <f t="shared" si="9"/>
        <v>-2.6885866138185719</v>
      </c>
      <c r="W42" s="19">
        <f t="shared" si="9"/>
        <v>-8.6891662769824833</v>
      </c>
      <c r="X42" s="19">
        <f t="shared" si="9"/>
        <v>-12.946579657287529</v>
      </c>
      <c r="Y42" s="19">
        <f t="shared" si="9"/>
        <v>0.92912369970042619</v>
      </c>
      <c r="Z42" s="38">
        <f t="shared" si="9"/>
        <v>-12.13987591141705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Braintree to England</v>
      </c>
      <c r="G43" s="53"/>
      <c r="H43" s="54"/>
      <c r="I43" s="19">
        <f>(I39-I41)</f>
        <v>-2.3999999999999986</v>
      </c>
      <c r="J43" s="19">
        <f>(J39-J41)</f>
        <v>-3.2999999999999972</v>
      </c>
      <c r="K43" s="19">
        <f t="shared" ref="K43:Z43" si="10">(K39-K41)</f>
        <v>-11.599999999999994</v>
      </c>
      <c r="L43" s="19">
        <f t="shared" si="10"/>
        <v>-8.6999999999999957</v>
      </c>
      <c r="M43" s="19">
        <f t="shared" si="10"/>
        <v>-8.3000000000000043</v>
      </c>
      <c r="N43" s="19">
        <f t="shared" si="10"/>
        <v>-10.199999999999996</v>
      </c>
      <c r="O43" s="19">
        <f t="shared" si="10"/>
        <v>-9.1000000000000014</v>
      </c>
      <c r="P43" s="19">
        <f t="shared" si="10"/>
        <v>-5.7000000000000028</v>
      </c>
      <c r="Q43" s="19">
        <f t="shared" si="10"/>
        <v>-8.2000000000000028</v>
      </c>
      <c r="R43" s="19">
        <f t="shared" si="10"/>
        <v>-8</v>
      </c>
      <c r="S43" s="19">
        <f t="shared" si="10"/>
        <v>-9</v>
      </c>
      <c r="T43" s="19">
        <f t="shared" si="10"/>
        <v>-11.899999999999999</v>
      </c>
      <c r="U43" s="19">
        <f t="shared" si="10"/>
        <v>-6.2000000000000028</v>
      </c>
      <c r="V43" s="19">
        <f t="shared" si="10"/>
        <v>-3</v>
      </c>
      <c r="W43" s="19">
        <f t="shared" si="10"/>
        <v>-9</v>
      </c>
      <c r="X43" s="19">
        <f t="shared" si="10"/>
        <v>-13.299999999999997</v>
      </c>
      <c r="Y43" s="19">
        <f t="shared" si="10"/>
        <v>-0.5</v>
      </c>
      <c r="Z43" s="50">
        <f t="shared" si="10"/>
        <v>-13.899999999999999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Braintree</v>
      </c>
      <c r="G48" s="10"/>
      <c r="H48" s="11"/>
      <c r="I48" s="12">
        <f>IF(VLOOKUP($F48,participation!$B$10:$L$468,participation!E$1,FALSE)=0,"",VLOOKUP($F48,participation!$B$10:$L$468,participation!E$1,FALSE))</f>
        <v>5359</v>
      </c>
      <c r="J48" s="13">
        <f>IF(VLOOKUP($F48,participation!$B$10:$L$468,participation!F$1,FALSE)=0,"",VLOOKUP($F48,participation!$B$10:$L$468,participation!F$1,FALSE))</f>
        <v>5366</v>
      </c>
      <c r="K48" s="13">
        <f>IF(VLOOKUP($F48,participation!$B$10:$L$468,participation!G$1,FALSE)=0,"",VLOOKUP($F48,participation!$B$10:$L$468,participation!G$1,FALSE))</f>
        <v>4921</v>
      </c>
      <c r="L48" s="13">
        <f>IF(VLOOKUP($F48,participation!$B$10:$L$468,participation!H$1,FALSE)=0,"",VLOOKUP($F48,participation!$B$10:$L$468,participation!H$1,FALSE))</f>
        <v>4243</v>
      </c>
      <c r="M48" s="13">
        <f>IF(VLOOKUP($F48,participation!$B$10:$L$468,participation!I$1,FALSE)=0,"",VLOOKUP($F48,participation!$B$10:$L$468,participation!I$1,FALSE))</f>
        <v>3922</v>
      </c>
      <c r="N48" s="35">
        <f>IF(VLOOKUP($F48,participation!$B$10:$L$468,participation!J$1,FALSE)=0,"",VLOOKUP($F48,participation!$B$10:$L$468,participation!J$1,FALSE))</f>
        <v>4153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Braintree to Rural as a Region</v>
      </c>
      <c r="G51" s="66"/>
      <c r="H51" s="67"/>
      <c r="I51" s="19">
        <f>100*((I48-I49))/I49</f>
        <v>-14.302637907343072</v>
      </c>
      <c r="J51" s="19">
        <f>100*((J48-J49))/J49</f>
        <v>-8.9278087084451858</v>
      </c>
      <c r="K51" s="19">
        <f t="shared" ref="K51:N51" si="12">100*((K48-K49))/K49</f>
        <v>-13.085303700815507</v>
      </c>
      <c r="L51" s="19">
        <f t="shared" si="12"/>
        <v>-14.175343415947925</v>
      </c>
      <c r="M51" s="19">
        <f t="shared" si="12"/>
        <v>-15.596509638398258</v>
      </c>
      <c r="N51" s="38">
        <f t="shared" si="12"/>
        <v>-12.514074546235314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Braintree to England</v>
      </c>
      <c r="G52" s="53"/>
      <c r="H52" s="54"/>
      <c r="I52" s="19">
        <f>100*(I48-I50)/I50</f>
        <v>-21.05185621685327</v>
      </c>
      <c r="J52" s="19">
        <f>100*(J48-J50)/J50</f>
        <v>-18.548876745598058</v>
      </c>
      <c r="K52" s="19">
        <f t="shared" ref="K52:N52" si="13">100*(K48-K50)/K50</f>
        <v>-20.973181307210535</v>
      </c>
      <c r="L52" s="19">
        <f t="shared" si="13"/>
        <v>-19.088482074752097</v>
      </c>
      <c r="M52" s="19">
        <f t="shared" si="13"/>
        <v>-20.170974964380214</v>
      </c>
      <c r="N52" s="38">
        <f t="shared" si="13"/>
        <v>-19.374878664337022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UM9wP7LpO95orzufL8+3nBaGycvzo+0uCEvKLpML852TV8yFVs6txnn0SJModdiHIKVS8Kb6D4kxvdhulIkPNg==" saltValue="KtnpCIa3LAf6K0NC/pFMz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2023-01-25T11:14:21Z</dcterms:modified>
</cp:coreProperties>
</file>