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8" documentId="8_{48BD2554-01F6-468E-9883-28195834C276}" xr6:coauthVersionLast="47" xr6:coauthVersionMax="47" xr10:uidLastSave="{DADCC753-5388-4C9B-9734-A3DDFB66E475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<sst xmlns="http://schemas.openxmlformats.org/spreadsheetml/2006/main" count="9140" uniqueCount="1378">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</sst>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8.9138035199619683</c:v>
                </c:pt>
                <c:pt idx="1">
                  <c:v>12.668156651930909</c:v>
                </c:pt>
                <c:pt idx="2">
                  <c:v>12.811208229465779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1454</c:v>
                </c:pt>
                <c:pt idx="1">
                  <c:v>1161</c:v>
                </c:pt>
                <c:pt idx="2">
                  <c:v>1117</c:v>
                </c:pt>
                <c:pt idx="3">
                  <c:v>956</c:v>
                </c:pt>
                <c:pt idx="4">
                  <c:v>976</c:v>
                </c:pt>
                <c:pt idx="5">
                  <c:v>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51.5</c:v>
                </c:pt>
                <c:pt idx="1">
                  <c:v>52.5</c:v>
                </c:pt>
                <c:pt idx="2">
                  <c:v>50.9</c:v>
                </c:pt>
                <c:pt idx="3">
                  <c:v>50</c:v>
                </c:pt>
                <c:pt idx="4">
                  <c:v>51</c:v>
                </c:pt>
                <c:pt idx="5">
                  <c:v>54.9</c:v>
                </c:pt>
                <c:pt idx="6">
                  <c:v>56.4</c:v>
                </c:pt>
                <c:pt idx="7">
                  <c:v>54.8</c:v>
                </c:pt>
                <c:pt idx="8">
                  <c:v>56.1</c:v>
                </c:pt>
                <c:pt idx="9">
                  <c:v>57</c:v>
                </c:pt>
                <c:pt idx="10">
                  <c:v>56.2</c:v>
                </c:pt>
                <c:pt idx="11">
                  <c:v>56.1</c:v>
                </c:pt>
                <c:pt idx="12">
                  <c:v>57.8</c:v>
                </c:pt>
                <c:pt idx="13">
                  <c:v>63.3</c:v>
                </c:pt>
                <c:pt idx="14">
                  <c:v>63</c:v>
                </c:pt>
                <c:pt idx="15">
                  <c:v>59.6</c:v>
                </c:pt>
                <c:pt idx="16">
                  <c:v>65.400000000000006</c:v>
                </c:pt>
                <c:pt idx="17">
                  <c:v>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5621</c:v>
                </c:pt>
                <c:pt idx="1">
                  <c:v>5493</c:v>
                </c:pt>
                <c:pt idx="2">
                  <c:v>5243</c:v>
                </c:pt>
                <c:pt idx="3">
                  <c:v>4278</c:v>
                </c:pt>
                <c:pt idx="4">
                  <c:v>3965</c:v>
                </c:pt>
                <c:pt idx="5">
                  <c:v>4190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793</c:v>
                </c:pt>
                <c:pt idx="1">
                  <c:v>823</c:v>
                </c:pt>
                <c:pt idx="2">
                  <c:v>582</c:v>
                </c:pt>
                <c:pt idx="3">
                  <c:v>433</c:v>
                </c:pt>
                <c:pt idx="4">
                  <c:v>459</c:v>
                </c:pt>
                <c:pt idx="5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480060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782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Cheshire East was consistently below both the rural and England situations during the period</a:t>
          </a:r>
          <a:r>
            <a:rPr lang="en-GB" sz="1200" baseline="0">
              <a:effectLst/>
              <a:latin typeface="Avenir Next LT Pro" panose="020B0504020202020204" pitchFamily="34" charset="0"/>
            </a:rPr>
            <a:t>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Cheshire East were generally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between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Cheshire East was consistently greater than the rural and England situations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Cheshire East was</a:t>
          </a:r>
          <a:r>
            <a:rPr lang="en-GB" sz="1200" baseline="0">
              <a:effectLst/>
              <a:latin typeface="Avenir Next LT Pro" panose="020B0504020202020204" pitchFamily="34" charset="0"/>
            </a:rPr>
            <a:t> consistently lower than the rural and England levels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Cheshire East were generally between the rural and England situations over the period considered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64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Cheshire East</v>
      </c>
      <c r="G12" s="10"/>
      <c r="H12" s="11"/>
      <c r="I12" s="12">
        <f>IF(VLOOKUP($F12,'E&amp;T'!$B$10:$Q$468,'E&amp;T'!O$1,FALSE)=0,"",VLOOKUP($F12,'E&amp;T'!$B$10:$Q$468,'E&amp;T'!O$1,FALSE))</f>
        <v>8.9138035199619683</v>
      </c>
      <c r="J12" s="13">
        <f>IF(VLOOKUP($F12,'E&amp;T'!$B$10:$Q$468,'E&amp;T'!P$1,FALSE)=0,"",VLOOKUP($F12,'E&amp;T'!$B$10:$Q$468,'E&amp;T'!P$1,FALSE))</f>
        <v>12.668156651930909</v>
      </c>
      <c r="K12" s="35">
        <f>IF(VLOOKUP($F12,'E&amp;T'!$B$10:$Q$468,'E&amp;T'!Q$1,FALSE)=0,"",VLOOKUP($F12,'E&amp;T'!$B$10:$Q$468,'E&amp;T'!Q$1,FALSE))</f>
        <v>12.811208229465779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Cheshire East to Rural as a Region</v>
      </c>
      <c r="G15" s="66"/>
      <c r="H15" s="67"/>
      <c r="I15" s="19">
        <f>100*((I12-I13))/I13</f>
        <v>-19.554671702658521</v>
      </c>
      <c r="J15" s="19">
        <f>100*((J12-J13))/J13</f>
        <v>-26.448630479489989</v>
      </c>
      <c r="K15" s="38">
        <f t="shared" ref="K15" si="0">100*((K12-K13))/K13</f>
        <v>-20.241743514200291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Cheshire East to England</v>
      </c>
      <c r="G16" s="53"/>
      <c r="H16" s="54"/>
      <c r="I16" s="19">
        <f>100*(I12-I14)/I14</f>
        <v>-42.289403073184232</v>
      </c>
      <c r="J16" s="19">
        <f>100*(J12-J14)/J14</f>
        <v>-55.094644769685118</v>
      </c>
      <c r="K16" s="38">
        <f t="shared" ref="K16" si="1">100*(K12-K14)/K14</f>
        <v>-56.87987020637366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Cheshire East</v>
      </c>
      <c r="G21" s="10"/>
      <c r="H21" s="11"/>
      <c r="I21" s="12">
        <f>IF(VLOOKUP($F21,appstarts!$B$10:$L$468,appstarts!E$1,FALSE)=0,"",VLOOKUP($F21,appstarts!$B$10:$L$468,appstarts!E$1,FALSE))</f>
        <v>1454</v>
      </c>
      <c r="J21" s="13">
        <f>IF(VLOOKUP($F21,appstarts!$B$10:$L$468,appstarts!F$1,FALSE)=0,"",VLOOKUP($F21,appstarts!$B$10:$L$468,appstarts!F$1,FALSE))</f>
        <v>1161</v>
      </c>
      <c r="K21" s="13">
        <f>IF(VLOOKUP($F21,appstarts!$B$10:$L$468,appstarts!G$1,FALSE)=0,"",VLOOKUP($F21,appstarts!$B$10:$L$468,appstarts!G$1,FALSE))</f>
        <v>1117</v>
      </c>
      <c r="L21" s="13">
        <f>IF(VLOOKUP($F21,appstarts!$B$10:$L$468,appstarts!H$1,FALSE)=0,"",VLOOKUP($F21,appstarts!$B$10:$L$468,appstarts!H$1,FALSE))</f>
        <v>956</v>
      </c>
      <c r="M21" s="13">
        <f>IF(VLOOKUP($F21,appstarts!$B$10:$L$468,appstarts!I$1,FALSE)=0,"",VLOOKUP($F21,appstarts!$B$10:$L$468,appstarts!I$1,FALSE))</f>
        <v>976</v>
      </c>
      <c r="N21" s="35">
        <f>IF(VLOOKUP($F21,appstarts!$B$10:$L$468,appstarts!J$1,FALSE)=0,"",VLOOKUP($F21,appstarts!$B$10:$L$468,appstarts!J$1,FALSE))</f>
        <v>1023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Cheshire East to Rural as a Region</v>
      </c>
      <c r="G24" s="66"/>
      <c r="H24" s="67"/>
      <c r="I24" s="19">
        <f>100*((I21-I22))/I22</f>
        <v>-11.275944234287774</v>
      </c>
      <c r="J24" s="19">
        <f>100*((J21-J22))/J22</f>
        <v>-8.400505242035825</v>
      </c>
      <c r="K24" s="19">
        <f t="shared" ref="K24:N24" si="3">100*((K21-K22))/K22</f>
        <v>-14.377918614438361</v>
      </c>
      <c r="L24" s="19">
        <f t="shared" si="3"/>
        <v>-14.617124985489776</v>
      </c>
      <c r="M24" s="19">
        <f t="shared" si="3"/>
        <v>-8.8487765070302338</v>
      </c>
      <c r="N24" s="38">
        <f t="shared" si="3"/>
        <v>-12.390356223087529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Cheshire East to England</v>
      </c>
      <c r="G25" s="53"/>
      <c r="H25" s="54"/>
      <c r="I25" s="19">
        <f>100*(I21-I23)/I23</f>
        <v>2.3943661971830985</v>
      </c>
      <c r="J25" s="19">
        <f>100*(J21-J23)/J23</f>
        <v>8</v>
      </c>
      <c r="K25" s="19">
        <f t="shared" ref="K25:N25" si="4">100*(K21-K23)/K23</f>
        <v>-0.44563279857397503</v>
      </c>
      <c r="L25" s="19">
        <f t="shared" si="4"/>
        <v>4.1394335511982572</v>
      </c>
      <c r="M25" s="19">
        <f t="shared" si="4"/>
        <v>7.0175438596491224</v>
      </c>
      <c r="N25" s="38">
        <f t="shared" si="4"/>
        <v>3.2290615539858729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Cheshire East</v>
      </c>
      <c r="G30" s="10"/>
      <c r="H30" s="11"/>
      <c r="I30" s="12">
        <f>IF(VLOOKUP($F30,appachieve!$B$10:$L$468,appachieve!E$1,FALSE)=0,"",VLOOKUP($F30,appachieve!$B$10:$L$468,appachieve!E$1,FALSE))</f>
        <v>793</v>
      </c>
      <c r="J30" s="13">
        <f>IF(VLOOKUP($F30,appachieve!$B$10:$L$468,appachieve!F$1,FALSE)=0,"",VLOOKUP($F30,appachieve!$B$10:$L$468,appachieve!F$1,FALSE))</f>
        <v>823</v>
      </c>
      <c r="K30" s="13">
        <f>IF(VLOOKUP($F30,appachieve!$B$10:$L$468,appachieve!G$1,FALSE)=0,"",VLOOKUP($F30,appachieve!$B$10:$L$468,appachieve!G$1,FALSE))</f>
        <v>582</v>
      </c>
      <c r="L30" s="13">
        <f>IF(VLOOKUP($F30,appachieve!$B$10:$L$468,appachieve!H$1,FALSE)=0,"",VLOOKUP($F30,appachieve!$B$10:$L$468,appachieve!H$1,FALSE))</f>
        <v>433</v>
      </c>
      <c r="M30" s="13">
        <f>IF(VLOOKUP($F30,appachieve!$B$10:$L$468,appachieve!I$1,FALSE)=0,"",VLOOKUP($F30,appachieve!$B$10:$L$468,appachieve!I$1,FALSE))</f>
        <v>459</v>
      </c>
      <c r="N30" s="35">
        <f>IF(VLOOKUP($F30,appachieve!$B$10:$L$468,appachieve!J$1,FALSE)=0,"",VLOOKUP($F30,appachieve!$B$10:$L$468,appachieve!J$1,FALSE))</f>
        <v>412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Cheshire East to Rural as a Region</v>
      </c>
      <c r="G33" s="66"/>
      <c r="H33" s="67"/>
      <c r="I33" s="19">
        <f>100*((I30-I31))/I31</f>
        <v>-15.870434298778015</v>
      </c>
      <c r="J33" s="19">
        <f>100*((J30-J31))/J31</f>
        <v>-11.667741938862122</v>
      </c>
      <c r="K33" s="19">
        <f t="shared" ref="K33:N33" si="6">100*((K30-K31))/K31</f>
        <v>-11.339938490761472</v>
      </c>
      <c r="L33" s="19">
        <f t="shared" si="6"/>
        <v>-19.148909843026654</v>
      </c>
      <c r="M33" s="19">
        <f t="shared" si="6"/>
        <v>-15.831313873310091</v>
      </c>
      <c r="N33" s="38">
        <f t="shared" si="6"/>
        <v>-14.688436401098704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Cheshire East to England</v>
      </c>
      <c r="G34" s="53"/>
      <c r="H34" s="54"/>
      <c r="I34" s="19">
        <f>100*(I30-I32)/I32</f>
        <v>-0.50188205771643668</v>
      </c>
      <c r="J34" s="19">
        <f>100*(J30-J32)/J32</f>
        <v>4.1772151898734178</v>
      </c>
      <c r="K34" s="19">
        <f t="shared" ref="K34:N34" si="7">100*(K30-K32)/K32</f>
        <v>10.227272727272727</v>
      </c>
      <c r="L34" s="19">
        <f t="shared" si="7"/>
        <v>3.5885167464114831</v>
      </c>
      <c r="M34" s="19">
        <f t="shared" si="7"/>
        <v>3.3783783783783785</v>
      </c>
      <c r="N34" s="38">
        <f t="shared" si="7"/>
        <v>5.9125964010282779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Cheshire East</v>
      </c>
      <c r="G39" s="10"/>
      <c r="H39" s="11"/>
      <c r="I39" s="12">
        <f>IF(VLOOKUP($F39,'level3+'!$B$10:$BF$468,((3*'level3+'!B$1)+3),FALSE)=0,"",VLOOKUP($F39,'level3+'!$B$10:$BF$468,((3*'level3+'!B$1)+3),FALSE))</f>
        <v>51.5</v>
      </c>
      <c r="J39" s="12">
        <f>IF(VLOOKUP($F39,'level3+'!$B$10:$BF$468,((3*'level3+'!C$1)+3),FALSE)=0,"",VLOOKUP($F39,'level3+'!$B$10:$BF$468,((3*'level3+'!C$1)+3),FALSE))</f>
        <v>52.5</v>
      </c>
      <c r="K39" s="12">
        <f>IF(VLOOKUP($F39,'level3+'!$B$10:$BF$468,((3*'level3+'!D$1)+3),FALSE)=0,"",VLOOKUP($F39,'level3+'!$B$10:$BF$468,((3*'level3+'!D$1)+3),FALSE))</f>
        <v>50.9</v>
      </c>
      <c r="L39" s="12">
        <f>IF(VLOOKUP($F39,'level3+'!$B$10:$BF$468,((3*'level3+'!E$1)+3),FALSE)=0,"",VLOOKUP($F39,'level3+'!$B$10:$BF$468,((3*'level3+'!E$1)+3),FALSE))</f>
        <v>50</v>
      </c>
      <c r="M39" s="12">
        <f>IF(VLOOKUP($F39,'level3+'!$B$10:$BF$468,((3*'level3+'!F$1)+3),FALSE)=0,"",VLOOKUP($F39,'level3+'!$B$10:$BF$468,((3*'level3+'!F$1)+3),FALSE))</f>
        <v>51</v>
      </c>
      <c r="N39" s="12">
        <f>IF(VLOOKUP($F39,'level3+'!$B$10:$BF$468,((3*'level3+'!G$1)+3),FALSE)=0,"",VLOOKUP($F39,'level3+'!$B$10:$BF$468,((3*'level3+'!G$1)+3),FALSE))</f>
        <v>54.9</v>
      </c>
      <c r="O39" s="12">
        <f>IF(VLOOKUP($F39,'level3+'!$B$10:$BF$468,((3*'level3+'!H$1)+3),FALSE)=0,"",VLOOKUP($F39,'level3+'!$B$10:$BF$468,((3*'level3+'!H$1)+3),FALSE))</f>
        <v>56.4</v>
      </c>
      <c r="P39" s="12">
        <f>IF(VLOOKUP($F39,'level3+'!$B$10:$BF$468,((3*'level3+'!I$1)+3),FALSE)=0,"",VLOOKUP($F39,'level3+'!$B$10:$BF$468,((3*'level3+'!I$1)+3),FALSE))</f>
        <v>54.8</v>
      </c>
      <c r="Q39" s="12">
        <f>IF(VLOOKUP($F39,'level3+'!$B$10:$BF$468,((3*'level3+'!J$1)+3),FALSE)=0,"",VLOOKUP($F39,'level3+'!$B$10:$BF$468,((3*'level3+'!J$1)+3),FALSE))</f>
        <v>56.1</v>
      </c>
      <c r="R39" s="12">
        <f>IF(VLOOKUP($F39,'level3+'!$B$10:$BF$468,((3*'level3+'!K$1)+3),FALSE)=0,"",VLOOKUP($F39,'level3+'!$B$10:$BF$468,((3*'level3+'!K$1)+3),FALSE))</f>
        <v>57</v>
      </c>
      <c r="S39" s="12">
        <f>IF(VLOOKUP($F39,'level3+'!$B$10:$BF$468,((3*'level3+'!L$1)+3),FALSE)=0,"",VLOOKUP($F39,'level3+'!$B$10:$BF$468,((3*'level3+'!L$1)+3),FALSE))</f>
        <v>56.2</v>
      </c>
      <c r="T39" s="12">
        <f>IF(VLOOKUP($F39,'level3+'!$B$10:$BF$468,((3*'level3+'!M$1)+3),FALSE)=0,"",VLOOKUP($F39,'level3+'!$B$10:$BF$468,((3*'level3+'!M$1)+3),FALSE))</f>
        <v>56.1</v>
      </c>
      <c r="U39" s="12">
        <f>IF(VLOOKUP($F39,'level3+'!$B$10:$BF$468,((3*'level3+'!N$1)+3),FALSE)=0,"",VLOOKUP($F39,'level3+'!$B$10:$BF$468,((3*'level3+'!N$1)+3),FALSE))</f>
        <v>57.8</v>
      </c>
      <c r="V39" s="12">
        <f>IF(VLOOKUP($F39,'level3+'!$B$10:$BF$468,((3*'level3+'!O$1)+3),FALSE)=0,"",VLOOKUP($F39,'level3+'!$B$10:$BF$468,((3*'level3+'!O$1)+3),FALSE))</f>
        <v>63.3</v>
      </c>
      <c r="W39" s="12">
        <f>IF(VLOOKUP($F39,'level3+'!$B$10:$BF$468,((3*'level3+'!P$1)+3),FALSE)=0,"",VLOOKUP($F39,'level3+'!$B$10:$BF$468,((3*'level3+'!P$1)+3),FALSE))</f>
        <v>63</v>
      </c>
      <c r="X39" s="12">
        <f>IF(VLOOKUP($F39,'level3+'!$B$10:$BF$468,((3*'level3+'!Q$1)+3),FALSE)=0,"",VLOOKUP($F39,'level3+'!$B$10:$BF$468,((3*'level3+'!Q$1)+3),FALSE))</f>
        <v>59.6</v>
      </c>
      <c r="Y39" s="12">
        <f>IF(VLOOKUP($F39,'level3+'!$B$10:$BF$468,((3*'level3+'!R$1)+3),FALSE)=0,"",VLOOKUP($F39,'level3+'!$B$10:$BF$468,((3*'level3+'!R$1)+3),FALSE))</f>
        <v>65.400000000000006</v>
      </c>
      <c r="Z39" s="47">
        <f>IF(VLOOKUP($F39,'level3+'!$B$10:$BF$468,((3*'level3+'!S$1)+3),FALSE)=0,"",VLOOKUP($F39,'level3+'!$B$10:$BF$468,((3*'level3+'!S$1)+3),FALSE))</f>
        <v>64.2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Cheshire East to Rural as a Region</v>
      </c>
      <c r="G42" s="69"/>
      <c r="H42" s="70"/>
      <c r="I42" s="19">
        <f>((I39-I40))</f>
        <v>7.0946122996788503</v>
      </c>
      <c r="J42" s="19">
        <f>((J39-J40))</f>
        <v>7.5271760660465574</v>
      </c>
      <c r="K42" s="19">
        <f t="shared" ref="K42:Z42" si="9">((K39-K40))</f>
        <v>5.1264477095937764</v>
      </c>
      <c r="L42" s="19">
        <f t="shared" si="9"/>
        <v>3.0320767970030431</v>
      </c>
      <c r="M42" s="19">
        <f t="shared" si="9"/>
        <v>5.0363495284708151</v>
      </c>
      <c r="N42" s="19">
        <f t="shared" si="9"/>
        <v>7.3104683195592273</v>
      </c>
      <c r="O42" s="19">
        <f t="shared" si="9"/>
        <v>7.0379477974721425</v>
      </c>
      <c r="P42" s="19">
        <f t="shared" si="9"/>
        <v>4.1979539487581832</v>
      </c>
      <c r="Q42" s="19">
        <f t="shared" si="9"/>
        <v>3.6605343304284972</v>
      </c>
      <c r="R42" s="19">
        <f t="shared" si="9"/>
        <v>3.7244555860944146</v>
      </c>
      <c r="S42" s="19">
        <f t="shared" si="9"/>
        <v>1.6299694928564961</v>
      </c>
      <c r="T42" s="19">
        <f t="shared" si="9"/>
        <v>0.93968086707812404</v>
      </c>
      <c r="U42" s="19">
        <f t="shared" si="9"/>
        <v>1.858825298487254</v>
      </c>
      <c r="V42" s="19">
        <f t="shared" si="9"/>
        <v>6.6114133861814253</v>
      </c>
      <c r="W42" s="19">
        <f t="shared" si="9"/>
        <v>5.6108337230175138</v>
      </c>
      <c r="X42" s="19">
        <f t="shared" si="9"/>
        <v>1.4534203427124694</v>
      </c>
      <c r="Y42" s="19">
        <f t="shared" si="9"/>
        <v>5.629123699700429</v>
      </c>
      <c r="Z42" s="38">
        <f t="shared" si="9"/>
        <v>4.660124088582954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Cheshire East to England</v>
      </c>
      <c r="G43" s="53"/>
      <c r="H43" s="54"/>
      <c r="I43" s="19">
        <f>(I39-I41)</f>
        <v>8.1000000000000014</v>
      </c>
      <c r="J43" s="19">
        <f>(J39-J41)</f>
        <v>8.5</v>
      </c>
      <c r="K43" s="19">
        <f t="shared" ref="K43:Z43" si="10">(K39-K41)</f>
        <v>6.1000000000000014</v>
      </c>
      <c r="L43" s="19">
        <f t="shared" si="10"/>
        <v>4.2000000000000028</v>
      </c>
      <c r="M43" s="19">
        <f t="shared" si="10"/>
        <v>5.3999999999999986</v>
      </c>
      <c r="N43" s="19">
        <f t="shared" si="10"/>
        <v>8</v>
      </c>
      <c r="O43" s="19">
        <f t="shared" si="10"/>
        <v>7.6999999999999957</v>
      </c>
      <c r="P43" s="19">
        <f t="shared" si="10"/>
        <v>4.2999999999999972</v>
      </c>
      <c r="Q43" s="19">
        <f t="shared" si="10"/>
        <v>3</v>
      </c>
      <c r="R43" s="19">
        <f t="shared" si="10"/>
        <v>3.2000000000000028</v>
      </c>
      <c r="S43" s="19">
        <f t="shared" si="10"/>
        <v>1.4000000000000057</v>
      </c>
      <c r="T43" s="19">
        <f t="shared" si="10"/>
        <v>0.5</v>
      </c>
      <c r="U43" s="19">
        <f t="shared" si="10"/>
        <v>1.0999999999999943</v>
      </c>
      <c r="V43" s="19">
        <f t="shared" si="10"/>
        <v>6.2999999999999972</v>
      </c>
      <c r="W43" s="19">
        <f t="shared" si="10"/>
        <v>5.2999999999999972</v>
      </c>
      <c r="X43" s="19">
        <f t="shared" si="10"/>
        <v>1.1000000000000014</v>
      </c>
      <c r="Y43" s="19">
        <f t="shared" si="10"/>
        <v>4.2000000000000028</v>
      </c>
      <c r="Z43" s="50">
        <f t="shared" si="10"/>
        <v>2.9000000000000057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Cheshire East</v>
      </c>
      <c r="G48" s="10"/>
      <c r="H48" s="11"/>
      <c r="I48" s="12">
        <f>IF(VLOOKUP($F48,participation!$B$10:$L$468,participation!E$1,FALSE)=0,"",VLOOKUP($F48,participation!$B$10:$L$468,participation!E$1,FALSE))</f>
        <v>5621</v>
      </c>
      <c r="J48" s="13">
        <f>IF(VLOOKUP($F48,participation!$B$10:$L$468,participation!F$1,FALSE)=0,"",VLOOKUP($F48,participation!$B$10:$L$468,participation!F$1,FALSE))</f>
        <v>5493</v>
      </c>
      <c r="K48" s="13">
        <f>IF(VLOOKUP($F48,participation!$B$10:$L$468,participation!G$1,FALSE)=0,"",VLOOKUP($F48,participation!$B$10:$L$468,participation!G$1,FALSE))</f>
        <v>5243</v>
      </c>
      <c r="L48" s="13">
        <f>IF(VLOOKUP($F48,participation!$B$10:$L$468,participation!H$1,FALSE)=0,"",VLOOKUP($F48,participation!$B$10:$L$468,participation!H$1,FALSE))</f>
        <v>4278</v>
      </c>
      <c r="M48" s="13">
        <f>IF(VLOOKUP($F48,participation!$B$10:$L$468,participation!I$1,FALSE)=0,"",VLOOKUP($F48,participation!$B$10:$L$468,participation!I$1,FALSE))</f>
        <v>3965</v>
      </c>
      <c r="N48" s="35">
        <f>IF(VLOOKUP($F48,participation!$B$10:$L$468,participation!J$1,FALSE)=0,"",VLOOKUP($F48,participation!$B$10:$L$468,participation!J$1,FALSE))</f>
        <v>4190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Cheshire East to Rural as a Region</v>
      </c>
      <c r="G51" s="66"/>
      <c r="H51" s="67"/>
      <c r="I51" s="19">
        <f>100*((I48-I49))/I49</f>
        <v>-10.112918021491959</v>
      </c>
      <c r="J51" s="19">
        <f>100*((J48-J49))/J49</f>
        <v>-6.7723543114963487</v>
      </c>
      <c r="K51" s="19">
        <f t="shared" ref="K51:N51" si="12">100*((K48-K49))/K49</f>
        <v>-7.3981400738418417</v>
      </c>
      <c r="L51" s="19">
        <f t="shared" si="12"/>
        <v>-13.467386079053787</v>
      </c>
      <c r="M51" s="19">
        <f t="shared" si="12"/>
        <v>-14.671127158656066</v>
      </c>
      <c r="N51" s="38">
        <f t="shared" si="12"/>
        <v>-11.73464299271032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Cheshire East to England</v>
      </c>
      <c r="G52" s="53"/>
      <c r="H52" s="54"/>
      <c r="I52" s="19">
        <f>100*(I48-I50)/I50</f>
        <v>-17.192103712433706</v>
      </c>
      <c r="J52" s="19">
        <f>100*(J48-J50)/J50</f>
        <v>-16.62112932604736</v>
      </c>
      <c r="K52" s="19">
        <f t="shared" ref="K52:N52" si="13">100*(K48-K50)/K50</f>
        <v>-15.802151919062149</v>
      </c>
      <c r="L52" s="19">
        <f t="shared" si="13"/>
        <v>-18.421052631578949</v>
      </c>
      <c r="M52" s="19">
        <f t="shared" si="13"/>
        <v>-19.295745980052921</v>
      </c>
      <c r="N52" s="38">
        <f t="shared" si="13"/>
        <v>-18.656571539506892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tJcrGIIdZvTte22EQ5X8McHJ24pGmKMXpVo70EX+jRaIqCX/VRfA+RHrarOArkRfpO4e+gcCaQ20pvTf+1FISw==" saltValue="V1UlPQbPDHcNyh9iRlrVv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2023-01-25T11:52:45Z</dcterms:modified>
</cp:coreProperties>
</file>