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43D95DE4-8452-43E8-B15B-FACAFFA86F44}" xr6:coauthVersionLast="47" xr6:coauthVersionMax="47" xr10:uidLastSave="{66B88484-5949-4692-95CE-BB4896B45844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<sst xmlns="http://schemas.openxmlformats.org/spreadsheetml/2006/main" count="9140" uniqueCount="1378">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</sst>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Chichester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10.141676142475184</c:v>
                </c:pt>
                <c:pt idx="1">
                  <c:v>11.141321013144713</c:v>
                </c:pt>
                <c:pt idx="2">
                  <c:v>12.586220566082613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Chichester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998</c:v>
                </c:pt>
                <c:pt idx="1">
                  <c:v>830</c:v>
                </c:pt>
                <c:pt idx="2">
                  <c:v>755</c:v>
                </c:pt>
                <c:pt idx="3">
                  <c:v>703</c:v>
                </c:pt>
                <c:pt idx="4">
                  <c:v>729</c:v>
                </c:pt>
                <c:pt idx="5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Chichester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47.8</c:v>
                </c:pt>
                <c:pt idx="1">
                  <c:v>53.2</c:v>
                </c:pt>
                <c:pt idx="2">
                  <c:v>58.8</c:v>
                </c:pt>
                <c:pt idx="3">
                  <c:v>56</c:v>
                </c:pt>
                <c:pt idx="4">
                  <c:v>48.8</c:v>
                </c:pt>
                <c:pt idx="5">
                  <c:v>50.4</c:v>
                </c:pt>
                <c:pt idx="6">
                  <c:v>47.1</c:v>
                </c:pt>
                <c:pt idx="7">
                  <c:v>64.8</c:v>
                </c:pt>
                <c:pt idx="8">
                  <c:v>58.9</c:v>
                </c:pt>
                <c:pt idx="9">
                  <c:v>66.5</c:v>
                </c:pt>
                <c:pt idx="10">
                  <c:v>61</c:v>
                </c:pt>
                <c:pt idx="11">
                  <c:v>62.4</c:v>
                </c:pt>
                <c:pt idx="12">
                  <c:v>62.1</c:v>
                </c:pt>
                <c:pt idx="13">
                  <c:v>52.4</c:v>
                </c:pt>
                <c:pt idx="14">
                  <c:v>57</c:v>
                </c:pt>
                <c:pt idx="15">
                  <c:v>56.3</c:v>
                </c:pt>
                <c:pt idx="16">
                  <c:v>56.5</c:v>
                </c:pt>
                <c:pt idx="17">
                  <c:v>55.1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Chichester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5028</c:v>
                </c:pt>
                <c:pt idx="1">
                  <c:v>4642</c:v>
                </c:pt>
                <c:pt idx="2">
                  <c:v>4303</c:v>
                </c:pt>
                <c:pt idx="3">
                  <c:v>4075</c:v>
                </c:pt>
                <c:pt idx="4">
                  <c:v>3358</c:v>
                </c:pt>
                <c:pt idx="5">
                  <c:v>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Chichester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603</c:v>
                </c:pt>
                <c:pt idx="1">
                  <c:v>574</c:v>
                </c:pt>
                <c:pt idx="2">
                  <c:v>399</c:v>
                </c:pt>
                <c:pt idx="3">
                  <c:v>302</c:v>
                </c:pt>
                <c:pt idx="4">
                  <c:v>338</c:v>
                </c:pt>
                <c:pt idx="5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388620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868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Chichester was relatively static over the period and remained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Chichester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lower than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Chichester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fluctuated over the period considered here from being above the rural and England situations to being below, then rising again before finishing the period below the rural and England levels.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Chichester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lower than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Chichester was consistently lower than the rural and England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67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Chichester</v>
      </c>
      <c r="G12" s="10"/>
      <c r="H12" s="11"/>
      <c r="I12" s="12">
        <f>IF(VLOOKUP($F12,'E&amp;T'!$B$10:$Q$468,'E&amp;T'!O$1,FALSE)=0,"",VLOOKUP($F12,'E&amp;T'!$B$10:$Q$468,'E&amp;T'!O$1,FALSE))</f>
        <v>10.141676142475184</v>
      </c>
      <c r="J12" s="13">
        <f>IF(VLOOKUP($F12,'E&amp;T'!$B$10:$Q$468,'E&amp;T'!P$1,FALSE)=0,"",VLOOKUP($F12,'E&amp;T'!$B$10:$Q$468,'E&amp;T'!P$1,FALSE))</f>
        <v>11.141321013144713</v>
      </c>
      <c r="K12" s="35">
        <f>IF(VLOOKUP($F12,'E&amp;T'!$B$10:$Q$468,'E&amp;T'!Q$1,FALSE)=0,"",VLOOKUP($F12,'E&amp;T'!$B$10:$Q$468,'E&amp;T'!Q$1,FALSE))</f>
        <v>12.586220566082613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Chichester to Rural as a Region</v>
      </c>
      <c r="G15" s="66"/>
      <c r="H15" s="67"/>
      <c r="I15" s="19">
        <f>100*((I12-I13))/I13</f>
        <v>-8.4733621355148756</v>
      </c>
      <c r="J15" s="19">
        <f>100*((J12-J13))/J13</f>
        <v>-35.313444465535092</v>
      </c>
      <c r="K15" s="38">
        <f t="shared" ref="K15" si="0">100*((K12-K13))/K13</f>
        <v>-21.642440735012194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Chichester to England</v>
      </c>
      <c r="G16" s="53"/>
      <c r="H16" s="54"/>
      <c r="I16" s="19">
        <f>100*(I12-I14)/I14</f>
        <v>-34.339793028870083</v>
      </c>
      <c r="J16" s="19">
        <f>100*(J12-J14)/J14</f>
        <v>-60.506884183976581</v>
      </c>
      <c r="K16" s="38">
        <f t="shared" ref="K16" si="1">100*(K12-K14)/K14</f>
        <v>-57.637136583851891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Chichester</v>
      </c>
      <c r="G21" s="10"/>
      <c r="H21" s="11"/>
      <c r="I21" s="12">
        <f>IF(VLOOKUP($F21,appstarts!$B$10:$L$468,appstarts!E$1,FALSE)=0,"",VLOOKUP($F21,appstarts!$B$10:$L$468,appstarts!E$1,FALSE))</f>
        <v>998</v>
      </c>
      <c r="J21" s="13">
        <f>IF(VLOOKUP($F21,appstarts!$B$10:$L$468,appstarts!F$1,FALSE)=0,"",VLOOKUP($F21,appstarts!$B$10:$L$468,appstarts!F$1,FALSE))</f>
        <v>830</v>
      </c>
      <c r="K21" s="13">
        <f>IF(VLOOKUP($F21,appstarts!$B$10:$L$468,appstarts!G$1,FALSE)=0,"",VLOOKUP($F21,appstarts!$B$10:$L$468,appstarts!G$1,FALSE))</f>
        <v>755</v>
      </c>
      <c r="L21" s="13">
        <f>IF(VLOOKUP($F21,appstarts!$B$10:$L$468,appstarts!H$1,FALSE)=0,"",VLOOKUP($F21,appstarts!$B$10:$L$468,appstarts!H$1,FALSE))</f>
        <v>703</v>
      </c>
      <c r="M21" s="13">
        <f>IF(VLOOKUP($F21,appstarts!$B$10:$L$468,appstarts!I$1,FALSE)=0,"",VLOOKUP($F21,appstarts!$B$10:$L$468,appstarts!I$1,FALSE))</f>
        <v>729</v>
      </c>
      <c r="N21" s="35">
        <f>IF(VLOOKUP($F21,appstarts!$B$10:$L$468,appstarts!J$1,FALSE)=0,"",VLOOKUP($F21,appstarts!$B$10:$L$468,appstarts!J$1,FALSE))</f>
        <v>760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Chichester to Rural as a Region</v>
      </c>
      <c r="G24" s="66"/>
      <c r="H24" s="67"/>
      <c r="I24" s="19">
        <f>100*((I21-I22))/I22</f>
        <v>-39.10137025159505</v>
      </c>
      <c r="J24" s="19">
        <f>100*((J21-J22))/J22</f>
        <v>-34.515434410757742</v>
      </c>
      <c r="K24" s="19">
        <f t="shared" ref="K24:N24" si="3">100*((K21-K22))/K22</f>
        <v>-42.126525115399254</v>
      </c>
      <c r="L24" s="19">
        <f t="shared" si="3"/>
        <v>-37.213220569873755</v>
      </c>
      <c r="M24" s="19">
        <f t="shared" si="3"/>
        <v>-31.916760321337129</v>
      </c>
      <c r="N24" s="38">
        <f t="shared" si="3"/>
        <v>-34.913656627122698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Chichester to England</v>
      </c>
      <c r="G25" s="53"/>
      <c r="H25" s="54"/>
      <c r="I25" s="19">
        <f>100*(I21-I23)/I23</f>
        <v>-29.718309859154928</v>
      </c>
      <c r="J25" s="19">
        <f>100*(J21-J23)/J23</f>
        <v>-22.790697674418606</v>
      </c>
      <c r="K25" s="19">
        <f t="shared" ref="K25:N25" si="4">100*(K21-K23)/K23</f>
        <v>-32.70944741532977</v>
      </c>
      <c r="L25" s="19">
        <f t="shared" si="4"/>
        <v>-23.420479302832245</v>
      </c>
      <c r="M25" s="19">
        <f t="shared" si="4"/>
        <v>-20.065789473684209</v>
      </c>
      <c r="N25" s="38">
        <f t="shared" si="4"/>
        <v>-23.309788092835518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Chichester</v>
      </c>
      <c r="G30" s="10"/>
      <c r="H30" s="11"/>
      <c r="I30" s="12">
        <f>IF(VLOOKUP($F30,appachieve!$B$10:$L$468,appachieve!E$1,FALSE)=0,"",VLOOKUP($F30,appachieve!$B$10:$L$468,appachieve!E$1,FALSE))</f>
        <v>603</v>
      </c>
      <c r="J30" s="13">
        <f>IF(VLOOKUP($F30,appachieve!$B$10:$L$468,appachieve!F$1,FALSE)=0,"",VLOOKUP($F30,appachieve!$B$10:$L$468,appachieve!F$1,FALSE))</f>
        <v>574</v>
      </c>
      <c r="K30" s="13">
        <f>IF(VLOOKUP($F30,appachieve!$B$10:$L$468,appachieve!G$1,FALSE)=0,"",VLOOKUP($F30,appachieve!$B$10:$L$468,appachieve!G$1,FALSE))</f>
        <v>399</v>
      </c>
      <c r="L30" s="13">
        <f>IF(VLOOKUP($F30,appachieve!$B$10:$L$468,appachieve!H$1,FALSE)=0,"",VLOOKUP($F30,appachieve!$B$10:$L$468,appachieve!H$1,FALSE))</f>
        <v>302</v>
      </c>
      <c r="M30" s="13">
        <f>IF(VLOOKUP($F30,appachieve!$B$10:$L$468,appachieve!I$1,FALSE)=0,"",VLOOKUP($F30,appachieve!$B$10:$L$468,appachieve!I$1,FALSE))</f>
        <v>338</v>
      </c>
      <c r="N30" s="35">
        <f>IF(VLOOKUP($F30,appachieve!$B$10:$L$468,appachieve!J$1,FALSE)=0,"",VLOOKUP($F30,appachieve!$B$10:$L$468,appachieve!J$1,FALSE))</f>
        <v>326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Chichester to Rural as a Region</v>
      </c>
      <c r="G33" s="66"/>
      <c r="H33" s="67"/>
      <c r="I33" s="19">
        <f>100*((I30-I31))/I31</f>
        <v>-36.027581188099802</v>
      </c>
      <c r="J33" s="19">
        <f>100*((J30-J31))/J31</f>
        <v>-38.392811510214891</v>
      </c>
      <c r="K33" s="19">
        <f t="shared" ref="K33:N33" si="6">100*((K30-K31))/K31</f>
        <v>-39.217586697274619</v>
      </c>
      <c r="L33" s="19">
        <f t="shared" si="6"/>
        <v>-43.609632269270321</v>
      </c>
      <c r="M33" s="19">
        <f t="shared" si="6"/>
        <v>-38.019573179038808</v>
      </c>
      <c r="N33" s="38">
        <f t="shared" si="6"/>
        <v>-32.49618996785965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Chichester to England</v>
      </c>
      <c r="G34" s="53"/>
      <c r="H34" s="54"/>
      <c r="I34" s="19">
        <f>100*(I30-I32)/I32</f>
        <v>-24.341279799247175</v>
      </c>
      <c r="J34" s="19">
        <f>100*(J30-J32)/J32</f>
        <v>-27.341772151898734</v>
      </c>
      <c r="K34" s="19">
        <f t="shared" ref="K34:N34" si="7">100*(K30-K32)/K32</f>
        <v>-24.431818181818183</v>
      </c>
      <c r="L34" s="19">
        <f t="shared" si="7"/>
        <v>-27.751196172248804</v>
      </c>
      <c r="M34" s="19">
        <f t="shared" si="7"/>
        <v>-23.873873873873872</v>
      </c>
      <c r="N34" s="38">
        <f t="shared" si="7"/>
        <v>-16.195372750642672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Chichester</v>
      </c>
      <c r="G39" s="10"/>
      <c r="H39" s="11"/>
      <c r="I39" s="12">
        <f>IF(VLOOKUP($F39,'level3+'!$B$10:$BF$468,((3*'level3+'!B$1)+3),FALSE)=0,"",VLOOKUP($F39,'level3+'!$B$10:$BF$468,((3*'level3+'!B$1)+3),FALSE))</f>
        <v>47.8</v>
      </c>
      <c r="J39" s="12">
        <f>IF(VLOOKUP($F39,'level3+'!$B$10:$BF$468,((3*'level3+'!C$1)+3),FALSE)=0,"",VLOOKUP($F39,'level3+'!$B$10:$BF$468,((3*'level3+'!C$1)+3),FALSE))</f>
        <v>53.2</v>
      </c>
      <c r="K39" s="12">
        <f>IF(VLOOKUP($F39,'level3+'!$B$10:$BF$468,((3*'level3+'!D$1)+3),FALSE)=0,"",VLOOKUP($F39,'level3+'!$B$10:$BF$468,((3*'level3+'!D$1)+3),FALSE))</f>
        <v>58.8</v>
      </c>
      <c r="L39" s="12">
        <f>IF(VLOOKUP($F39,'level3+'!$B$10:$BF$468,((3*'level3+'!E$1)+3),FALSE)=0,"",VLOOKUP($F39,'level3+'!$B$10:$BF$468,((3*'level3+'!E$1)+3),FALSE))</f>
        <v>56</v>
      </c>
      <c r="M39" s="12">
        <f>IF(VLOOKUP($F39,'level3+'!$B$10:$BF$468,((3*'level3+'!F$1)+3),FALSE)=0,"",VLOOKUP($F39,'level3+'!$B$10:$BF$468,((3*'level3+'!F$1)+3),FALSE))</f>
        <v>48.8</v>
      </c>
      <c r="N39" s="12">
        <f>IF(VLOOKUP($F39,'level3+'!$B$10:$BF$468,((3*'level3+'!G$1)+3),FALSE)=0,"",VLOOKUP($F39,'level3+'!$B$10:$BF$468,((3*'level3+'!G$1)+3),FALSE))</f>
        <v>50.4</v>
      </c>
      <c r="O39" s="12">
        <f>IF(VLOOKUP($F39,'level3+'!$B$10:$BF$468,((3*'level3+'!H$1)+3),FALSE)=0,"",VLOOKUP($F39,'level3+'!$B$10:$BF$468,((3*'level3+'!H$1)+3),FALSE))</f>
        <v>47.1</v>
      </c>
      <c r="P39" s="12">
        <f>IF(VLOOKUP($F39,'level3+'!$B$10:$BF$468,((3*'level3+'!I$1)+3),FALSE)=0,"",VLOOKUP($F39,'level3+'!$B$10:$BF$468,((3*'level3+'!I$1)+3),FALSE))</f>
        <v>64.8</v>
      </c>
      <c r="Q39" s="12">
        <f>IF(VLOOKUP($F39,'level3+'!$B$10:$BF$468,((3*'level3+'!J$1)+3),FALSE)=0,"",VLOOKUP($F39,'level3+'!$B$10:$BF$468,((3*'level3+'!J$1)+3),FALSE))</f>
        <v>58.9</v>
      </c>
      <c r="R39" s="12">
        <f>IF(VLOOKUP($F39,'level3+'!$B$10:$BF$468,((3*'level3+'!K$1)+3),FALSE)=0,"",VLOOKUP($F39,'level3+'!$B$10:$BF$468,((3*'level3+'!K$1)+3),FALSE))</f>
        <v>66.5</v>
      </c>
      <c r="S39" s="12">
        <f>IF(VLOOKUP($F39,'level3+'!$B$10:$BF$468,((3*'level3+'!L$1)+3),FALSE)=0,"",VLOOKUP($F39,'level3+'!$B$10:$BF$468,((3*'level3+'!L$1)+3),FALSE))</f>
        <v>61</v>
      </c>
      <c r="T39" s="12">
        <f>IF(VLOOKUP($F39,'level3+'!$B$10:$BF$468,((3*'level3+'!M$1)+3),FALSE)=0,"",VLOOKUP($F39,'level3+'!$B$10:$BF$468,((3*'level3+'!M$1)+3),FALSE))</f>
        <v>62.4</v>
      </c>
      <c r="U39" s="12">
        <f>IF(VLOOKUP($F39,'level3+'!$B$10:$BF$468,((3*'level3+'!N$1)+3),FALSE)=0,"",VLOOKUP($F39,'level3+'!$B$10:$BF$468,((3*'level3+'!N$1)+3),FALSE))</f>
        <v>62.1</v>
      </c>
      <c r="V39" s="12">
        <f>IF(VLOOKUP($F39,'level3+'!$B$10:$BF$468,((3*'level3+'!O$1)+3),FALSE)=0,"",VLOOKUP($F39,'level3+'!$B$10:$BF$468,((3*'level3+'!O$1)+3),FALSE))</f>
        <v>52.4</v>
      </c>
      <c r="W39" s="12">
        <f>IF(VLOOKUP($F39,'level3+'!$B$10:$BF$468,((3*'level3+'!P$1)+3),FALSE)=0,"",VLOOKUP($F39,'level3+'!$B$10:$BF$468,((3*'level3+'!P$1)+3),FALSE))</f>
        <v>57</v>
      </c>
      <c r="X39" s="12">
        <f>IF(VLOOKUP($F39,'level3+'!$B$10:$BF$468,((3*'level3+'!Q$1)+3),FALSE)=0,"",VLOOKUP($F39,'level3+'!$B$10:$BF$468,((3*'level3+'!Q$1)+3),FALSE))</f>
        <v>56.3</v>
      </c>
      <c r="Y39" s="12">
        <f>IF(VLOOKUP($F39,'level3+'!$B$10:$BF$468,((3*'level3+'!R$1)+3),FALSE)=0,"",VLOOKUP($F39,'level3+'!$B$10:$BF$468,((3*'level3+'!R$1)+3),FALSE))</f>
        <v>56.5</v>
      </c>
      <c r="Z39" s="47">
        <f>IF(VLOOKUP($F39,'level3+'!$B$10:$BF$468,((3*'level3+'!S$1)+3),FALSE)=0,"",VLOOKUP($F39,'level3+'!$B$10:$BF$468,((3*'level3+'!S$1)+3),FALSE))</f>
        <v>55.1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Chichester to Rural as a Region</v>
      </c>
      <c r="G42" s="69"/>
      <c r="H42" s="70"/>
      <c r="I42" s="19">
        <f>((I39-I40))</f>
        <v>3.3946122996788475</v>
      </c>
      <c r="J42" s="19">
        <f>((J39-J40))</f>
        <v>8.2271760660465603</v>
      </c>
      <c r="K42" s="19">
        <f t="shared" ref="K42:Z42" si="9">((K39-K40))</f>
        <v>13.026447709593775</v>
      </c>
      <c r="L42" s="19">
        <f t="shared" si="9"/>
        <v>9.0320767970030431</v>
      </c>
      <c r="M42" s="19">
        <f t="shared" si="9"/>
        <v>2.8363495284708122</v>
      </c>
      <c r="N42" s="19">
        <f t="shared" si="9"/>
        <v>2.8104683195592273</v>
      </c>
      <c r="O42" s="19">
        <f t="shared" si="9"/>
        <v>-2.2620522025278547</v>
      </c>
      <c r="P42" s="19">
        <f t="shared" si="9"/>
        <v>14.197953948758183</v>
      </c>
      <c r="Q42" s="19">
        <f t="shared" si="9"/>
        <v>6.4605343304284943</v>
      </c>
      <c r="R42" s="19">
        <f t="shared" si="9"/>
        <v>13.224455586094415</v>
      </c>
      <c r="S42" s="19">
        <f t="shared" si="9"/>
        <v>6.4299694928564932</v>
      </c>
      <c r="T42" s="19">
        <f t="shared" si="9"/>
        <v>7.2396808670781212</v>
      </c>
      <c r="U42" s="19">
        <f t="shared" si="9"/>
        <v>6.1588252984872582</v>
      </c>
      <c r="V42" s="19">
        <f t="shared" si="9"/>
        <v>-4.2885866138185733</v>
      </c>
      <c r="W42" s="19">
        <f t="shared" si="9"/>
        <v>-0.38916627698248618</v>
      </c>
      <c r="X42" s="19">
        <f t="shared" si="9"/>
        <v>-1.8465796572875348</v>
      </c>
      <c r="Y42" s="19">
        <f t="shared" si="9"/>
        <v>-3.2708763002995767</v>
      </c>
      <c r="Z42" s="38">
        <f t="shared" si="9"/>
        <v>-4.4398759114170474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Chichester to England</v>
      </c>
      <c r="G43" s="53"/>
      <c r="H43" s="54"/>
      <c r="I43" s="19">
        <f>(I39-I41)</f>
        <v>4.3999999999999986</v>
      </c>
      <c r="J43" s="19">
        <f>(J39-J41)</f>
        <v>9.2000000000000028</v>
      </c>
      <c r="K43" s="19">
        <f t="shared" ref="K43:Z43" si="10">(K39-K41)</f>
        <v>14</v>
      </c>
      <c r="L43" s="19">
        <f t="shared" si="10"/>
        <v>10.200000000000003</v>
      </c>
      <c r="M43" s="19">
        <f t="shared" si="10"/>
        <v>3.1999999999999957</v>
      </c>
      <c r="N43" s="19">
        <f t="shared" si="10"/>
        <v>3.5</v>
      </c>
      <c r="O43" s="19">
        <f t="shared" si="10"/>
        <v>-1.6000000000000014</v>
      </c>
      <c r="P43" s="19">
        <f t="shared" si="10"/>
        <v>14.299999999999997</v>
      </c>
      <c r="Q43" s="19">
        <f t="shared" si="10"/>
        <v>5.7999999999999972</v>
      </c>
      <c r="R43" s="19">
        <f t="shared" si="10"/>
        <v>12.700000000000003</v>
      </c>
      <c r="S43" s="19">
        <f t="shared" si="10"/>
        <v>6.2000000000000028</v>
      </c>
      <c r="T43" s="19">
        <f t="shared" si="10"/>
        <v>6.7999999999999972</v>
      </c>
      <c r="U43" s="19">
        <f t="shared" si="10"/>
        <v>5.3999999999999986</v>
      </c>
      <c r="V43" s="19">
        <f t="shared" si="10"/>
        <v>-4.6000000000000014</v>
      </c>
      <c r="W43" s="19">
        <f t="shared" si="10"/>
        <v>-0.70000000000000284</v>
      </c>
      <c r="X43" s="19">
        <f t="shared" si="10"/>
        <v>-2.2000000000000028</v>
      </c>
      <c r="Y43" s="19">
        <f t="shared" si="10"/>
        <v>-4.7000000000000028</v>
      </c>
      <c r="Z43" s="50">
        <f t="shared" si="10"/>
        <v>-6.1999999999999957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Chichester</v>
      </c>
      <c r="G48" s="10"/>
      <c r="H48" s="11"/>
      <c r="I48" s="12">
        <f>IF(VLOOKUP($F48,participation!$B$10:$L$468,participation!E$1,FALSE)=0,"",VLOOKUP($F48,participation!$B$10:$L$468,participation!E$1,FALSE))</f>
        <v>5028</v>
      </c>
      <c r="J48" s="13">
        <f>IF(VLOOKUP($F48,participation!$B$10:$L$468,participation!F$1,FALSE)=0,"",VLOOKUP($F48,participation!$B$10:$L$468,participation!F$1,FALSE))</f>
        <v>4642</v>
      </c>
      <c r="K48" s="13">
        <f>IF(VLOOKUP($F48,participation!$B$10:$L$468,participation!G$1,FALSE)=0,"",VLOOKUP($F48,participation!$B$10:$L$468,participation!G$1,FALSE))</f>
        <v>4303</v>
      </c>
      <c r="L48" s="13">
        <f>IF(VLOOKUP($F48,participation!$B$10:$L$468,participation!H$1,FALSE)=0,"",VLOOKUP($F48,participation!$B$10:$L$468,participation!H$1,FALSE))</f>
        <v>4075</v>
      </c>
      <c r="M48" s="13">
        <f>IF(VLOOKUP($F48,participation!$B$10:$L$468,participation!I$1,FALSE)=0,"",VLOOKUP($F48,participation!$B$10:$L$468,participation!I$1,FALSE))</f>
        <v>3358</v>
      </c>
      <c r="N48" s="35">
        <f>IF(VLOOKUP($F48,participation!$B$10:$L$468,participation!J$1,FALSE)=0,"",VLOOKUP($F48,participation!$B$10:$L$468,participation!J$1,FALSE))</f>
        <v>3701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Chichester to Rural as a Region</v>
      </c>
      <c r="G51" s="66"/>
      <c r="H51" s="67"/>
      <c r="I51" s="19">
        <f>100*((I48-I49))/I49</f>
        <v>-19.595757305116805</v>
      </c>
      <c r="J51" s="19">
        <f>100*((J48-J49))/J49</f>
        <v>-21.215595979240131</v>
      </c>
      <c r="K51" s="19">
        <f t="shared" ref="K51:N51" si="12">100*((K48-K49))/K49</f>
        <v>-24.000418984882977</v>
      </c>
      <c r="L51" s="19">
        <f t="shared" si="12"/>
        <v>-17.573538633039782</v>
      </c>
      <c r="M51" s="19">
        <f t="shared" si="12"/>
        <v>-27.734084488970257</v>
      </c>
      <c r="N51" s="38">
        <f t="shared" si="12"/>
        <v>-22.035778929837925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Chichester to England</v>
      </c>
      <c r="G52" s="53"/>
      <c r="H52" s="54"/>
      <c r="I52" s="19">
        <f>100*(I48-I50)/I50</f>
        <v>-25.928108426635237</v>
      </c>
      <c r="J52" s="19">
        <f>100*(J48-J50)/J50</f>
        <v>-29.538554948391013</v>
      </c>
      <c r="K52" s="19">
        <f t="shared" ref="K52:N52" si="13">100*(K48-K50)/K50</f>
        <v>-30.897703549060545</v>
      </c>
      <c r="L52" s="19">
        <f t="shared" si="13"/>
        <v>-22.292143401983218</v>
      </c>
      <c r="M52" s="19">
        <f t="shared" si="13"/>
        <v>-31.650722572766131</v>
      </c>
      <c r="N52" s="38">
        <f t="shared" si="13"/>
        <v>-28.149873810910503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/gCeAPwEhaQZe98XoPPUTn8kBsEPHx2mrNVKLZi403uE9AdeEIXcQg6pQ8PfgBeP8ttBWx0IfR3qZtbnhwoL+A==" saltValue="qXce0D6XebDzCunfF1N6S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2023-01-25T12:38:24Z</dcterms:modified>
</cp:coreProperties>
</file>