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4D1AE22A-712E-43DC-AEDC-AAD92904F9AF}" xr6:coauthVersionLast="47" xr6:coauthVersionMax="47" xr10:uidLastSave="{AF30DE82-1DF4-4719-ACF3-4AF63146B025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<sst xmlns="http://schemas.openxmlformats.org/spreadsheetml/2006/main" count="9140" uniqueCount="1378">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</sst>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Copeland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12.986300367640334</c:v>
                </c:pt>
                <c:pt idx="1">
                  <c:v>16.862479151010834</c:v>
                </c:pt>
                <c:pt idx="2">
                  <c:v>16.296296296296298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Copeland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2216</c:v>
                </c:pt>
                <c:pt idx="1">
                  <c:v>1554</c:v>
                </c:pt>
                <c:pt idx="2">
                  <c:v>1655</c:v>
                </c:pt>
                <c:pt idx="3">
                  <c:v>1311</c:v>
                </c:pt>
                <c:pt idx="4">
                  <c:v>1310</c:v>
                </c:pt>
                <c:pt idx="5">
                  <c:v>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Copeland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39.1</c:v>
                </c:pt>
                <c:pt idx="1">
                  <c:v>43.2</c:v>
                </c:pt>
                <c:pt idx="2">
                  <c:v>41.9</c:v>
                </c:pt>
                <c:pt idx="3">
                  <c:v>43.6</c:v>
                </c:pt>
                <c:pt idx="4">
                  <c:v>41.3</c:v>
                </c:pt>
                <c:pt idx="5">
                  <c:v>39.1</c:v>
                </c:pt>
                <c:pt idx="6">
                  <c:v>34.1</c:v>
                </c:pt>
                <c:pt idx="7">
                  <c:v>46.9</c:v>
                </c:pt>
                <c:pt idx="8">
                  <c:v>51</c:v>
                </c:pt>
                <c:pt idx="9">
                  <c:v>50.1</c:v>
                </c:pt>
                <c:pt idx="10">
                  <c:v>50.2</c:v>
                </c:pt>
                <c:pt idx="11">
                  <c:v>45.2</c:v>
                </c:pt>
                <c:pt idx="12">
                  <c:v>53</c:v>
                </c:pt>
                <c:pt idx="13">
                  <c:v>45.9</c:v>
                </c:pt>
                <c:pt idx="14">
                  <c:v>55.4</c:v>
                </c:pt>
                <c:pt idx="15">
                  <c:v>55.3</c:v>
                </c:pt>
                <c:pt idx="16">
                  <c:v>60.9</c:v>
                </c:pt>
                <c:pt idx="17">
                  <c:v>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Copeland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8627</c:v>
                </c:pt>
                <c:pt idx="1">
                  <c:v>8332</c:v>
                </c:pt>
                <c:pt idx="2">
                  <c:v>7379</c:v>
                </c:pt>
                <c:pt idx="3">
                  <c:v>6178</c:v>
                </c:pt>
                <c:pt idx="4">
                  <c:v>5601</c:v>
                </c:pt>
                <c:pt idx="5">
                  <c:v>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Copeland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1167</c:v>
                </c:pt>
                <c:pt idx="1">
                  <c:v>1484</c:v>
                </c:pt>
                <c:pt idx="2">
                  <c:v>1078</c:v>
                </c:pt>
                <c:pt idx="3">
                  <c:v>937</c:v>
                </c:pt>
                <c:pt idx="4">
                  <c:v>766</c:v>
                </c:pt>
                <c:pt idx="5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99060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7449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Copeland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the England situation, but moved above and below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Copeland was consistently greater than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rural and England situations over the duration of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Copeland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from 2004 to 2021 consistently below the rural and England levels, with a single exception in 2020 when it moved above the rural situation.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Copeland was consistently greater than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situations, but with a general downward trend over the period reducing the gaps to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Copeland was consistently greater than the rural and England situations over the duration of the period considered 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71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Copeland</v>
      </c>
      <c r="G12" s="10"/>
      <c r="H12" s="11"/>
      <c r="I12" s="12">
        <f>IF(VLOOKUP($F12,'E&amp;T'!$B$10:$Q$468,'E&amp;T'!O$1,FALSE)=0,"",VLOOKUP($F12,'E&amp;T'!$B$10:$Q$468,'E&amp;T'!O$1,FALSE))</f>
        <v>12.986300367640334</v>
      </c>
      <c r="J12" s="13">
        <f>IF(VLOOKUP($F12,'E&amp;T'!$B$10:$Q$468,'E&amp;T'!P$1,FALSE)=0,"",VLOOKUP($F12,'E&amp;T'!$B$10:$Q$468,'E&amp;T'!P$1,FALSE))</f>
        <v>16.862479151010834</v>
      </c>
      <c r="K12" s="35">
        <f>IF(VLOOKUP($F12,'E&amp;T'!$B$10:$Q$468,'E&amp;T'!Q$1,FALSE)=0,"",VLOOKUP($F12,'E&amp;T'!$B$10:$Q$468,'E&amp;T'!Q$1,FALSE))</f>
        <v>16.296296296296298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Copeland to Rural as a Region</v>
      </c>
      <c r="G15" s="66"/>
      <c r="H15" s="67"/>
      <c r="I15" s="19">
        <f>100*((I12-I13))/I13</f>
        <v>17.198813514701556</v>
      </c>
      <c r="J15" s="19">
        <f>100*((J12-J13))/J13</f>
        <v>-2.0963768332584647</v>
      </c>
      <c r="K15" s="38">
        <f t="shared" ref="K15" si="0">100*((K12-K13))/K13</f>
        <v>1.4552379828727169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Copeland to England</v>
      </c>
      <c r="G16" s="53"/>
      <c r="H16" s="54"/>
      <c r="I16" s="19">
        <f>100*(I12-I14)/I14</f>
        <v>-15.922855556653731</v>
      </c>
      <c r="J16" s="19">
        <f>100*(J12-J14)/J14</f>
        <v>-40.226850903007787</v>
      </c>
      <c r="K16" s="38">
        <f t="shared" ref="K16" si="1">100*(K12-K14)/K14</f>
        <v>-45.149715868681128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Copeland</v>
      </c>
      <c r="G21" s="10"/>
      <c r="H21" s="11"/>
      <c r="I21" s="12">
        <f>IF(VLOOKUP($F21,appstarts!$B$10:$L$468,appstarts!E$1,FALSE)=0,"",VLOOKUP($F21,appstarts!$B$10:$L$468,appstarts!E$1,FALSE))</f>
        <v>2216</v>
      </c>
      <c r="J21" s="13">
        <f>IF(VLOOKUP($F21,appstarts!$B$10:$L$468,appstarts!F$1,FALSE)=0,"",VLOOKUP($F21,appstarts!$B$10:$L$468,appstarts!F$1,FALSE))</f>
        <v>1554</v>
      </c>
      <c r="K21" s="13">
        <f>IF(VLOOKUP($F21,appstarts!$B$10:$L$468,appstarts!G$1,FALSE)=0,"",VLOOKUP($F21,appstarts!$B$10:$L$468,appstarts!G$1,FALSE))</f>
        <v>1655</v>
      </c>
      <c r="L21" s="13">
        <f>IF(VLOOKUP($F21,appstarts!$B$10:$L$468,appstarts!H$1,FALSE)=0,"",VLOOKUP($F21,appstarts!$B$10:$L$468,appstarts!H$1,FALSE))</f>
        <v>1311</v>
      </c>
      <c r="M21" s="13">
        <f>IF(VLOOKUP($F21,appstarts!$B$10:$L$468,appstarts!I$1,FALSE)=0,"",VLOOKUP($F21,appstarts!$B$10:$L$468,appstarts!I$1,FALSE))</f>
        <v>1310</v>
      </c>
      <c r="N21" s="35">
        <f>IF(VLOOKUP($F21,appstarts!$B$10:$L$468,appstarts!J$1,FALSE)=0,"",VLOOKUP($F21,appstarts!$B$10:$L$468,appstarts!J$1,FALSE))</f>
        <v>1527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Copeland to Rural as a Region</v>
      </c>
      <c r="G24" s="66"/>
      <c r="H24" s="67"/>
      <c r="I24" s="19">
        <f>100*((I21-I22))/I22</f>
        <v>35.221807136738853</v>
      </c>
      <c r="J24" s="19">
        <f>100*((J21-J22))/J22</f>
        <v>22.606042079135509</v>
      </c>
      <c r="K24" s="19">
        <f t="shared" ref="K24:N24" si="3">100*((K21-K22))/K22</f>
        <v>26.861723091409591</v>
      </c>
      <c r="L24" s="19">
        <f t="shared" si="3"/>
        <v>17.088858937262451</v>
      </c>
      <c r="M24" s="19">
        <f t="shared" si="3"/>
        <v>22.344367598145897</v>
      </c>
      <c r="N24" s="38">
        <f t="shared" si="3"/>
        <v>30.772166224188997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Copeland to England</v>
      </c>
      <c r="G25" s="53"/>
      <c r="H25" s="54"/>
      <c r="I25" s="19">
        <f>100*(I21-I23)/I23</f>
        <v>56.056338028169016</v>
      </c>
      <c r="J25" s="19">
        <f>100*(J21-J23)/J23</f>
        <v>44.558139534883722</v>
      </c>
      <c r="K25" s="19">
        <f t="shared" ref="K25:N25" si="4">100*(K21-K23)/K23</f>
        <v>47.504456327985743</v>
      </c>
      <c r="L25" s="19">
        <f t="shared" si="4"/>
        <v>42.810457516339866</v>
      </c>
      <c r="M25" s="19">
        <f t="shared" si="4"/>
        <v>43.640350877192979</v>
      </c>
      <c r="N25" s="38">
        <f t="shared" si="4"/>
        <v>54.086781029263371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Copeland</v>
      </c>
      <c r="G30" s="10"/>
      <c r="H30" s="11"/>
      <c r="I30" s="12">
        <f>IF(VLOOKUP($F30,appachieve!$B$10:$L$468,appachieve!E$1,FALSE)=0,"",VLOOKUP($F30,appachieve!$B$10:$L$468,appachieve!E$1,FALSE))</f>
        <v>1167</v>
      </c>
      <c r="J30" s="13">
        <f>IF(VLOOKUP($F30,appachieve!$B$10:$L$468,appachieve!F$1,FALSE)=0,"",VLOOKUP($F30,appachieve!$B$10:$L$468,appachieve!F$1,FALSE))</f>
        <v>1484</v>
      </c>
      <c r="K30" s="13">
        <f>IF(VLOOKUP($F30,appachieve!$B$10:$L$468,appachieve!G$1,FALSE)=0,"",VLOOKUP($F30,appachieve!$B$10:$L$468,appachieve!G$1,FALSE))</f>
        <v>1078</v>
      </c>
      <c r="L30" s="13">
        <f>IF(VLOOKUP($F30,appachieve!$B$10:$L$468,appachieve!H$1,FALSE)=0,"",VLOOKUP($F30,appachieve!$B$10:$L$468,appachieve!H$1,FALSE))</f>
        <v>937</v>
      </c>
      <c r="M30" s="13">
        <f>IF(VLOOKUP($F30,appachieve!$B$10:$L$468,appachieve!I$1,FALSE)=0,"",VLOOKUP($F30,appachieve!$B$10:$L$468,appachieve!I$1,FALSE))</f>
        <v>766</v>
      </c>
      <c r="N30" s="35">
        <f>IF(VLOOKUP($F30,appachieve!$B$10:$L$468,appachieve!J$1,FALSE)=0,"",VLOOKUP($F30,appachieve!$B$10:$L$468,appachieve!J$1,FALSE))</f>
        <v>771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Copeland to Rural as a Region</v>
      </c>
      <c r="G33" s="66"/>
      <c r="H33" s="67"/>
      <c r="I33" s="19">
        <f>100*((I30-I31))/I31</f>
        <v>23.807317999150133</v>
      </c>
      <c r="J33" s="19">
        <f>100*((J30-J31))/J31</f>
        <v>59.277121461395645</v>
      </c>
      <c r="K33" s="19">
        <f t="shared" ref="K33:N33" si="6">100*((K30-K31))/K31</f>
        <v>64.219151730170324</v>
      </c>
      <c r="L33" s="19">
        <f t="shared" si="6"/>
        <v>74.959518422826847</v>
      </c>
      <c r="M33" s="19">
        <f t="shared" si="6"/>
        <v>40.464517588332178</v>
      </c>
      <c r="N33" s="38">
        <f t="shared" si="6"/>
        <v>59.648581395031314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Copeland to England</v>
      </c>
      <c r="G34" s="53"/>
      <c r="H34" s="54"/>
      <c r="I34" s="19">
        <f>100*(I30-I32)/I32</f>
        <v>46.424090338770391</v>
      </c>
      <c r="J34" s="19">
        <f>100*(J30-J32)/J32</f>
        <v>87.848101265822791</v>
      </c>
      <c r="K34" s="19">
        <f t="shared" ref="K34:N34" si="7">100*(K30-K32)/K32</f>
        <v>104.16666666666667</v>
      </c>
      <c r="L34" s="19">
        <f t="shared" si="7"/>
        <v>124.16267942583733</v>
      </c>
      <c r="M34" s="19">
        <f t="shared" si="7"/>
        <v>72.522522522522522</v>
      </c>
      <c r="N34" s="38">
        <f t="shared" si="7"/>
        <v>98.200514138817482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Copeland</v>
      </c>
      <c r="G39" s="10"/>
      <c r="H39" s="11"/>
      <c r="I39" s="12">
        <f>IF(VLOOKUP($F39,'level3+'!$B$10:$BF$468,((3*'level3+'!B$1)+3),FALSE)=0,"",VLOOKUP($F39,'level3+'!$B$10:$BF$468,((3*'level3+'!B$1)+3),FALSE))</f>
        <v>39.1</v>
      </c>
      <c r="J39" s="12">
        <f>IF(VLOOKUP($F39,'level3+'!$B$10:$BF$468,((3*'level3+'!C$1)+3),FALSE)=0,"",VLOOKUP($F39,'level3+'!$B$10:$BF$468,((3*'level3+'!C$1)+3),FALSE))</f>
        <v>43.2</v>
      </c>
      <c r="K39" s="12">
        <f>IF(VLOOKUP($F39,'level3+'!$B$10:$BF$468,((3*'level3+'!D$1)+3),FALSE)=0,"",VLOOKUP($F39,'level3+'!$B$10:$BF$468,((3*'level3+'!D$1)+3),FALSE))</f>
        <v>41.9</v>
      </c>
      <c r="L39" s="12">
        <f>IF(VLOOKUP($F39,'level3+'!$B$10:$BF$468,((3*'level3+'!E$1)+3),FALSE)=0,"",VLOOKUP($F39,'level3+'!$B$10:$BF$468,((3*'level3+'!E$1)+3),FALSE))</f>
        <v>43.6</v>
      </c>
      <c r="M39" s="12">
        <f>IF(VLOOKUP($F39,'level3+'!$B$10:$BF$468,((3*'level3+'!F$1)+3),FALSE)=0,"",VLOOKUP($F39,'level3+'!$B$10:$BF$468,((3*'level3+'!F$1)+3),FALSE))</f>
        <v>41.3</v>
      </c>
      <c r="N39" s="12">
        <f>IF(VLOOKUP($F39,'level3+'!$B$10:$BF$468,((3*'level3+'!G$1)+3),FALSE)=0,"",VLOOKUP($F39,'level3+'!$B$10:$BF$468,((3*'level3+'!G$1)+3),FALSE))</f>
        <v>39.1</v>
      </c>
      <c r="O39" s="12">
        <f>IF(VLOOKUP($F39,'level3+'!$B$10:$BF$468,((3*'level3+'!H$1)+3),FALSE)=0,"",VLOOKUP($F39,'level3+'!$B$10:$BF$468,((3*'level3+'!H$1)+3),FALSE))</f>
        <v>34.1</v>
      </c>
      <c r="P39" s="12">
        <f>IF(VLOOKUP($F39,'level3+'!$B$10:$BF$468,((3*'level3+'!I$1)+3),FALSE)=0,"",VLOOKUP($F39,'level3+'!$B$10:$BF$468,((3*'level3+'!I$1)+3),FALSE))</f>
        <v>46.9</v>
      </c>
      <c r="Q39" s="12">
        <f>IF(VLOOKUP($F39,'level3+'!$B$10:$BF$468,((3*'level3+'!J$1)+3),FALSE)=0,"",VLOOKUP($F39,'level3+'!$B$10:$BF$468,((3*'level3+'!J$1)+3),FALSE))</f>
        <v>51</v>
      </c>
      <c r="R39" s="12">
        <f>IF(VLOOKUP($F39,'level3+'!$B$10:$BF$468,((3*'level3+'!K$1)+3),FALSE)=0,"",VLOOKUP($F39,'level3+'!$B$10:$BF$468,((3*'level3+'!K$1)+3),FALSE))</f>
        <v>50.1</v>
      </c>
      <c r="S39" s="12">
        <f>IF(VLOOKUP($F39,'level3+'!$B$10:$BF$468,((3*'level3+'!L$1)+3),FALSE)=0,"",VLOOKUP($F39,'level3+'!$B$10:$BF$468,((3*'level3+'!L$1)+3),FALSE))</f>
        <v>50.2</v>
      </c>
      <c r="T39" s="12">
        <f>IF(VLOOKUP($F39,'level3+'!$B$10:$BF$468,((3*'level3+'!M$1)+3),FALSE)=0,"",VLOOKUP($F39,'level3+'!$B$10:$BF$468,((3*'level3+'!M$1)+3),FALSE))</f>
        <v>45.2</v>
      </c>
      <c r="U39" s="12">
        <f>IF(VLOOKUP($F39,'level3+'!$B$10:$BF$468,((3*'level3+'!N$1)+3),FALSE)=0,"",VLOOKUP($F39,'level3+'!$B$10:$BF$468,((3*'level3+'!N$1)+3),FALSE))</f>
        <v>53</v>
      </c>
      <c r="V39" s="12">
        <f>IF(VLOOKUP($F39,'level3+'!$B$10:$BF$468,((3*'level3+'!O$1)+3),FALSE)=0,"",VLOOKUP($F39,'level3+'!$B$10:$BF$468,((3*'level3+'!O$1)+3),FALSE))</f>
        <v>45.9</v>
      </c>
      <c r="W39" s="12">
        <f>IF(VLOOKUP($F39,'level3+'!$B$10:$BF$468,((3*'level3+'!P$1)+3),FALSE)=0,"",VLOOKUP($F39,'level3+'!$B$10:$BF$468,((3*'level3+'!P$1)+3),FALSE))</f>
        <v>55.4</v>
      </c>
      <c r="X39" s="12">
        <f>IF(VLOOKUP($F39,'level3+'!$B$10:$BF$468,((3*'level3+'!Q$1)+3),FALSE)=0,"",VLOOKUP($F39,'level3+'!$B$10:$BF$468,((3*'level3+'!Q$1)+3),FALSE))</f>
        <v>55.3</v>
      </c>
      <c r="Y39" s="12">
        <f>IF(VLOOKUP($F39,'level3+'!$B$10:$BF$468,((3*'level3+'!R$1)+3),FALSE)=0,"",VLOOKUP($F39,'level3+'!$B$10:$BF$468,((3*'level3+'!R$1)+3),FALSE))</f>
        <v>60.9</v>
      </c>
      <c r="Z39" s="47">
        <f>IF(VLOOKUP($F39,'level3+'!$B$10:$BF$468,((3*'level3+'!S$1)+3),FALSE)=0,"",VLOOKUP($F39,'level3+'!$B$10:$BF$468,((3*'level3+'!S$1)+3),FALSE))</f>
        <v>54.6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Copeland to Rural as a Region</v>
      </c>
      <c r="G42" s="69"/>
      <c r="H42" s="70"/>
      <c r="I42" s="19">
        <f>((I39-I40))</f>
        <v>-5.3053877003211483</v>
      </c>
      <c r="J42" s="19">
        <f>((J39-J40))</f>
        <v>-1.7728239339534397</v>
      </c>
      <c r="K42" s="19">
        <f t="shared" ref="K42:Z42" si="9">((K39-K40))</f>
        <v>-3.8735522904062236</v>
      </c>
      <c r="L42" s="19">
        <f t="shared" si="9"/>
        <v>-3.3679232029969555</v>
      </c>
      <c r="M42" s="19">
        <f t="shared" si="9"/>
        <v>-4.6636504715291878</v>
      </c>
      <c r="N42" s="19">
        <f t="shared" si="9"/>
        <v>-8.4895316804407699</v>
      </c>
      <c r="O42" s="19">
        <f t="shared" si="9"/>
        <v>-15.262052202527855</v>
      </c>
      <c r="P42" s="19">
        <f t="shared" si="9"/>
        <v>-3.7020460512418154</v>
      </c>
      <c r="Q42" s="19">
        <f t="shared" si="9"/>
        <v>-1.4394656695715042</v>
      </c>
      <c r="R42" s="19">
        <f t="shared" si="9"/>
        <v>-3.175544413905584</v>
      </c>
      <c r="S42" s="19">
        <f t="shared" si="9"/>
        <v>-4.3700305071435039</v>
      </c>
      <c r="T42" s="19">
        <f t="shared" si="9"/>
        <v>-9.9603191329218745</v>
      </c>
      <c r="U42" s="19">
        <f t="shared" si="9"/>
        <v>-2.9411747015127432</v>
      </c>
      <c r="V42" s="19">
        <f t="shared" si="9"/>
        <v>-10.788586613818573</v>
      </c>
      <c r="W42" s="19">
        <f t="shared" si="9"/>
        <v>-1.9891662769824876</v>
      </c>
      <c r="X42" s="19">
        <f t="shared" si="9"/>
        <v>-2.8465796572875348</v>
      </c>
      <c r="Y42" s="19">
        <f t="shared" si="9"/>
        <v>1.1291236997004219</v>
      </c>
      <c r="Z42" s="38">
        <f t="shared" si="9"/>
        <v>-4.9398759114170474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Copeland to England</v>
      </c>
      <c r="G43" s="53"/>
      <c r="H43" s="54"/>
      <c r="I43" s="19">
        <f>(I39-I41)</f>
        <v>-4.2999999999999972</v>
      </c>
      <c r="J43" s="19">
        <f>(J39-J41)</f>
        <v>-0.79999999999999716</v>
      </c>
      <c r="K43" s="19">
        <f t="shared" ref="K43:Z43" si="10">(K39-K41)</f>
        <v>-2.8999999999999986</v>
      </c>
      <c r="L43" s="19">
        <f t="shared" si="10"/>
        <v>-2.1999999999999957</v>
      </c>
      <c r="M43" s="19">
        <f t="shared" si="10"/>
        <v>-4.3000000000000043</v>
      </c>
      <c r="N43" s="19">
        <f t="shared" si="10"/>
        <v>-7.7999999999999972</v>
      </c>
      <c r="O43" s="19">
        <f t="shared" si="10"/>
        <v>-14.600000000000001</v>
      </c>
      <c r="P43" s="19">
        <f t="shared" si="10"/>
        <v>-3.6000000000000014</v>
      </c>
      <c r="Q43" s="19">
        <f t="shared" si="10"/>
        <v>-2.1000000000000014</v>
      </c>
      <c r="R43" s="19">
        <f t="shared" si="10"/>
        <v>-3.6999999999999957</v>
      </c>
      <c r="S43" s="19">
        <f t="shared" si="10"/>
        <v>-4.5999999999999943</v>
      </c>
      <c r="T43" s="19">
        <f t="shared" si="10"/>
        <v>-10.399999999999999</v>
      </c>
      <c r="U43" s="19">
        <f t="shared" si="10"/>
        <v>-3.7000000000000028</v>
      </c>
      <c r="V43" s="19">
        <f t="shared" si="10"/>
        <v>-11.100000000000001</v>
      </c>
      <c r="W43" s="19">
        <f t="shared" si="10"/>
        <v>-2.3000000000000043</v>
      </c>
      <c r="X43" s="19">
        <f t="shared" si="10"/>
        <v>-3.2000000000000028</v>
      </c>
      <c r="Y43" s="19">
        <f t="shared" si="10"/>
        <v>-0.30000000000000426</v>
      </c>
      <c r="Z43" s="50">
        <f t="shared" si="10"/>
        <v>-6.6999999999999957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Copeland</v>
      </c>
      <c r="G48" s="10"/>
      <c r="H48" s="11"/>
      <c r="I48" s="12">
        <f>IF(VLOOKUP($F48,participation!$B$10:$L$468,participation!E$1,FALSE)=0,"",VLOOKUP($F48,participation!$B$10:$L$468,participation!E$1,FALSE))</f>
        <v>8627</v>
      </c>
      <c r="J48" s="13">
        <f>IF(VLOOKUP($F48,participation!$B$10:$L$468,participation!F$1,FALSE)=0,"",VLOOKUP($F48,participation!$B$10:$L$468,participation!F$1,FALSE))</f>
        <v>8332</v>
      </c>
      <c r="K48" s="13">
        <f>IF(VLOOKUP($F48,participation!$B$10:$L$468,participation!G$1,FALSE)=0,"",VLOOKUP($F48,participation!$B$10:$L$468,participation!G$1,FALSE))</f>
        <v>7379</v>
      </c>
      <c r="L48" s="13">
        <f>IF(VLOOKUP($F48,participation!$B$10:$L$468,participation!H$1,FALSE)=0,"",VLOOKUP($F48,participation!$B$10:$L$468,participation!H$1,FALSE))</f>
        <v>6178</v>
      </c>
      <c r="M48" s="13">
        <f>IF(VLOOKUP($F48,participation!$B$10:$L$468,participation!I$1,FALSE)=0,"",VLOOKUP($F48,participation!$B$10:$L$468,participation!I$1,FALSE))</f>
        <v>5601</v>
      </c>
      <c r="N48" s="35">
        <f>IF(VLOOKUP($F48,participation!$B$10:$L$468,participation!J$1,FALSE)=0,"",VLOOKUP($F48,participation!$B$10:$L$468,participation!J$1,FALSE))</f>
        <v>5984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Copeland to Rural as a Region</v>
      </c>
      <c r="G51" s="66"/>
      <c r="H51" s="67"/>
      <c r="I51" s="19">
        <f>100*((I48-I49))/I49</f>
        <v>37.956921584876156</v>
      </c>
      <c r="J51" s="19">
        <f>100*((J48-J49))/J49</f>
        <v>41.411386105336327</v>
      </c>
      <c r="K51" s="19">
        <f t="shared" ref="K51:N51" si="12">100*((K48-K49))/K49</f>
        <v>30.327889451672906</v>
      </c>
      <c r="L51" s="19">
        <f t="shared" si="12"/>
        <v>24.964583638056499</v>
      </c>
      <c r="M51" s="19">
        <f t="shared" si="12"/>
        <v>20.536448117116613</v>
      </c>
      <c r="N51" s="38">
        <f t="shared" si="12"/>
        <v>26.057254494420391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Copeland to England</v>
      </c>
      <c r="G52" s="53"/>
      <c r="H52" s="54"/>
      <c r="I52" s="19">
        <f>100*(I48-I50)/I50</f>
        <v>27.091926929876252</v>
      </c>
      <c r="J52" s="19">
        <f>100*(J48-J50)/J50</f>
        <v>26.472374013357619</v>
      </c>
      <c r="K52" s="19">
        <f t="shared" ref="K52:N52" si="13">100*(K48-K50)/K50</f>
        <v>18.500080295487393</v>
      </c>
      <c r="L52" s="19">
        <f t="shared" si="13"/>
        <v>17.810831426392067</v>
      </c>
      <c r="M52" s="19">
        <f t="shared" si="13"/>
        <v>14.003663749236718</v>
      </c>
      <c r="N52" s="38">
        <f t="shared" si="13"/>
        <v>16.171617161716171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DF4BOA46ZGJ+uwCFOflpxFCLTzwtHA72Athx9CHJCBjrSnY9926U9rLttbR1E0Pp4X7upMilTdx573kmJqWrIQ==" saltValue="TtrwC6xGUdtL7VCqkcgw5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2023-01-25T13:00:36Z</dcterms:modified>
</cp:coreProperties>
</file>