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7" documentId="8_{C5C926D9-8D21-4447-86FF-9E54E2122A1D}" xr6:coauthVersionLast="47" xr6:coauthVersionMax="47" xr10:uidLastSave="{B9A58BAF-4F9B-4085-B5BC-C200460B82CE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<sst xmlns="http://schemas.openxmlformats.org/spreadsheetml/2006/main" count="9140" uniqueCount="1378">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</sst>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11.205497899279719</c:v>
                </c:pt>
                <c:pt idx="1">
                  <c:v>17.592334910348669</c:v>
                </c:pt>
                <c:pt idx="2">
                  <c:v>15.788186285773584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1957.3935106778724</c:v>
                </c:pt>
                <c:pt idx="1">
                  <c:v>1523.3992032403539</c:v>
                </c:pt>
                <c:pt idx="2">
                  <c:v>1462.0795193056524</c:v>
                </c:pt>
                <c:pt idx="3">
                  <c:v>1235.7915607560562</c:v>
                </c:pt>
                <c:pt idx="4">
                  <c:v>1215.7773823613486</c:v>
                </c:pt>
                <c:pt idx="5">
                  <c:v>1311.5241062972818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41.8</c:v>
                </c:pt>
                <c:pt idx="1">
                  <c:v>40.9</c:v>
                </c:pt>
                <c:pt idx="2">
                  <c:v>46.3</c:v>
                </c:pt>
                <c:pt idx="3">
                  <c:v>45.1</c:v>
                </c:pt>
                <c:pt idx="4">
                  <c:v>41.6</c:v>
                </c:pt>
                <c:pt idx="5">
                  <c:v>44.6</c:v>
                </c:pt>
                <c:pt idx="6">
                  <c:v>49.1</c:v>
                </c:pt>
                <c:pt idx="7">
                  <c:v>45.9</c:v>
                </c:pt>
                <c:pt idx="8">
                  <c:v>50.6</c:v>
                </c:pt>
                <c:pt idx="9">
                  <c:v>50.8</c:v>
                </c:pt>
                <c:pt idx="10">
                  <c:v>52.6</c:v>
                </c:pt>
                <c:pt idx="11">
                  <c:v>53.5</c:v>
                </c:pt>
                <c:pt idx="12">
                  <c:v>54.3</c:v>
                </c:pt>
                <c:pt idx="13">
                  <c:v>55.7</c:v>
                </c:pt>
                <c:pt idx="14">
                  <c:v>56</c:v>
                </c:pt>
                <c:pt idx="15">
                  <c:v>55.4</c:v>
                </c:pt>
                <c:pt idx="16">
                  <c:v>59.1</c:v>
                </c:pt>
                <c:pt idx="17">
                  <c:v>55.1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7042.2168186417666</c:v>
                </c:pt>
                <c:pt idx="1">
                  <c:v>7049.9984169011568</c:v>
                </c:pt>
                <c:pt idx="2">
                  <c:v>6705.6991695706447</c:v>
                </c:pt>
                <c:pt idx="3">
                  <c:v>5570.4216664210589</c:v>
                </c:pt>
                <c:pt idx="4">
                  <c:v>5021.687550506138</c:v>
                </c:pt>
                <c:pt idx="5">
                  <c:v>5218.9921908550459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Cumbria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1099.7197403624548</c:v>
                </c:pt>
                <c:pt idx="1">
                  <c:v>1242.7005828469057</c:v>
                </c:pt>
                <c:pt idx="2">
                  <c:v>910.39250895315263</c:v>
                </c:pt>
                <c:pt idx="3">
                  <c:v>682.82008671362416</c:v>
                </c:pt>
                <c:pt idx="4">
                  <c:v>639.90652920059154</c:v>
                </c:pt>
                <c:pt idx="5">
                  <c:v>624.9773802897945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14</xdr:row>
      <xdr:rowOff>312420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Cumbria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generally in line with the rural situation, and was therefore lower than the England level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Cumbria was consistently above the rural and England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 for Cumbria was generally below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Cumbria was consistently above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 but with a reducing gap to both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Cumbria was consistently above the rural and England situations over the period considered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322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Cumbria</v>
      </c>
      <c r="G12" s="10"/>
      <c r="H12" s="11"/>
      <c r="I12" s="12">
        <f>IF(VLOOKUP($F12,'E&amp;T'!$B$10:$Q$468,'E&amp;T'!O$1,FALSE)=0,"",VLOOKUP($F12,'E&amp;T'!$B$10:$Q$468,'E&amp;T'!O$1,FALSE))</f>
        <v>11.205497899279719</v>
      </c>
      <c r="J12" s="13">
        <f>IF(VLOOKUP($F12,'E&amp;T'!$B$10:$Q$468,'E&amp;T'!P$1,FALSE)=0,"",VLOOKUP($F12,'E&amp;T'!$B$10:$Q$468,'E&amp;T'!P$1,FALSE))</f>
        <v>17.592334910348669</v>
      </c>
      <c r="K12" s="35">
        <f>IF(VLOOKUP($F12,'E&amp;T'!$B$10:$Q$468,'E&amp;T'!Q$1,FALSE)=0,"",VLOOKUP($F12,'E&amp;T'!$B$10:$Q$468,'E&amp;T'!Q$1,FALSE))</f>
        <v>15.788186285773584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Cumbria to Rural as a Region</v>
      </c>
      <c r="G15" s="66"/>
      <c r="H15" s="67"/>
      <c r="I15" s="19">
        <f>100*((I12-I13))/I13</f>
        <v>1.1274205476960375</v>
      </c>
      <c r="J15" s="19">
        <f>100*((J12-J13))/J13</f>
        <v>2.1411687013199336</v>
      </c>
      <c r="K15" s="38">
        <f t="shared" ref="K15" si="0">100*((K12-K13))/K13</f>
        <v>-1.7080833695242614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Cumbria to England</v>
      </c>
      <c r="G16" s="53"/>
      <c r="H16" s="54"/>
      <c r="I16" s="19">
        <f>100*(I12-I14)/I14</f>
        <v>-27.452296746117664</v>
      </c>
      <c r="J16" s="19">
        <f>100*(J12-J14)/J14</f>
        <v>-37.639700061692508</v>
      </c>
      <c r="K16" s="38">
        <f t="shared" ref="K16" si="1">100*(K12-K14)/K14</f>
        <v>-46.859919091573701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Cumbria</v>
      </c>
      <c r="G21" s="10"/>
      <c r="H21" s="11"/>
      <c r="I21" s="12">
        <f>IF(VLOOKUP($F21,appstarts!$B$10:$L$468,appstarts!E$1,FALSE)=0,"",VLOOKUP($F21,appstarts!$B$10:$L$468,appstarts!E$1,FALSE))</f>
        <v>1957.3935106778724</v>
      </c>
      <c r="J21" s="13">
        <f>IF(VLOOKUP($F21,appstarts!$B$10:$L$468,appstarts!F$1,FALSE)=0,"",VLOOKUP($F21,appstarts!$B$10:$L$468,appstarts!F$1,FALSE))</f>
        <v>1523.3992032403539</v>
      </c>
      <c r="K21" s="13">
        <f>IF(VLOOKUP($F21,appstarts!$B$10:$L$468,appstarts!G$1,FALSE)=0,"",VLOOKUP($F21,appstarts!$B$10:$L$468,appstarts!G$1,FALSE))</f>
        <v>1462.0795193056524</v>
      </c>
      <c r="L21" s="13">
        <f>IF(VLOOKUP($F21,appstarts!$B$10:$L$468,appstarts!H$1,FALSE)=0,"",VLOOKUP($F21,appstarts!$B$10:$L$468,appstarts!H$1,FALSE))</f>
        <v>1235.7915607560562</v>
      </c>
      <c r="M21" s="13">
        <f>IF(VLOOKUP($F21,appstarts!$B$10:$L$468,appstarts!I$1,FALSE)=0,"",VLOOKUP($F21,appstarts!$B$10:$L$468,appstarts!I$1,FALSE))</f>
        <v>1215.7773823613486</v>
      </c>
      <c r="N21" s="35">
        <f>IF(VLOOKUP($F21,appstarts!$B$10:$L$468,appstarts!J$1,FALSE)=0,"",VLOOKUP($F21,appstarts!$B$10:$L$468,appstarts!J$1,FALSE))</f>
        <v>1311.5241062972818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Cumbria to Rural as a Region</v>
      </c>
      <c r="G24" s="66"/>
      <c r="H24" s="67"/>
      <c r="I24" s="19">
        <f>100*((I21-I22))/I22</f>
        <v>19.441465609922137</v>
      </c>
      <c r="J24" s="19">
        <f>100*((J21-J22))/J22</f>
        <v>20.191728967701636</v>
      </c>
      <c r="K24" s="19">
        <f t="shared" ref="K24:N24" si="3">100*((K21-K22))/K22</f>
        <v>12.073671973277898</v>
      </c>
      <c r="L24" s="19">
        <f t="shared" si="3"/>
        <v>10.371795372406766</v>
      </c>
      <c r="M24" s="19">
        <f t="shared" si="3"/>
        <v>13.544667927578939</v>
      </c>
      <c r="N24" s="38">
        <f t="shared" si="3"/>
        <v>12.318826742461727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Cumbria to England</v>
      </c>
      <c r="G25" s="53"/>
      <c r="H25" s="54"/>
      <c r="I25" s="19">
        <f>100*(I21-I23)/I23</f>
        <v>37.84461342801918</v>
      </c>
      <c r="J25" s="19">
        <f>100*(J21-J23)/J23</f>
        <v>41.711553789800369</v>
      </c>
      <c r="K25" s="19">
        <f t="shared" ref="K25:N25" si="4">100*(K21-K23)/K23</f>
        <v>30.310117585174012</v>
      </c>
      <c r="L25" s="19">
        <f t="shared" si="4"/>
        <v>34.617817075823119</v>
      </c>
      <c r="M25" s="19">
        <f t="shared" si="4"/>
        <v>33.308923504533837</v>
      </c>
      <c r="N25" s="38">
        <f t="shared" si="4"/>
        <v>32.343502149069813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Cumbria</v>
      </c>
      <c r="G30" s="10"/>
      <c r="H30" s="11"/>
      <c r="I30" s="12">
        <f>IF(VLOOKUP($F30,appachieve!$B$10:$L$468,appachieve!E$1,FALSE)=0,"",VLOOKUP($F30,appachieve!$B$10:$L$468,appachieve!E$1,FALSE))</f>
        <v>1099.7197403624548</v>
      </c>
      <c r="J30" s="13">
        <f>IF(VLOOKUP($F30,appachieve!$B$10:$L$468,appachieve!F$1,FALSE)=0,"",VLOOKUP($F30,appachieve!$B$10:$L$468,appachieve!F$1,FALSE))</f>
        <v>1242.7005828469057</v>
      </c>
      <c r="K30" s="13">
        <f>IF(VLOOKUP($F30,appachieve!$B$10:$L$468,appachieve!G$1,FALSE)=0,"",VLOOKUP($F30,appachieve!$B$10:$L$468,appachieve!G$1,FALSE))</f>
        <v>910.39250895315263</v>
      </c>
      <c r="L30" s="13">
        <f>IF(VLOOKUP($F30,appachieve!$B$10:$L$468,appachieve!H$1,FALSE)=0,"",VLOOKUP($F30,appachieve!$B$10:$L$468,appachieve!H$1,FALSE))</f>
        <v>682.82008671362416</v>
      </c>
      <c r="M30" s="13">
        <f>IF(VLOOKUP($F30,appachieve!$B$10:$L$468,appachieve!I$1,FALSE)=0,"",VLOOKUP($F30,appachieve!$B$10:$L$468,appachieve!I$1,FALSE))</f>
        <v>639.90652920059154</v>
      </c>
      <c r="N30" s="35">
        <f>IF(VLOOKUP($F30,appachieve!$B$10:$L$468,appachieve!J$1,FALSE)=0,"",VLOOKUP($F30,appachieve!$B$10:$L$468,appachieve!J$1,FALSE))</f>
        <v>624.9773802897945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Cumbria to Rural as a Region</v>
      </c>
      <c r="G33" s="66"/>
      <c r="H33" s="67"/>
      <c r="I33" s="19">
        <f>100*((I30-I31))/I31</f>
        <v>16.669538650383256</v>
      </c>
      <c r="J33" s="19">
        <f>100*((J30-J31))/J31</f>
        <v>33.378552341141351</v>
      </c>
      <c r="K33" s="19">
        <f t="shared" ref="K33:N33" si="6">100*((K30-K31))/K31</f>
        <v>38.686350242846224</v>
      </c>
      <c r="L33" s="19">
        <f t="shared" si="6"/>
        <v>27.498264184470173</v>
      </c>
      <c r="M33" s="19">
        <f t="shared" si="6"/>
        <v>17.342247944889149</v>
      </c>
      <c r="N33" s="38">
        <f t="shared" si="6"/>
        <v>29.412129918610496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Cumbria to England</v>
      </c>
      <c r="G34" s="53"/>
      <c r="H34" s="54"/>
      <c r="I34" s="19">
        <f>100*(I30-I32)/I32</f>
        <v>37.982401551123566</v>
      </c>
      <c r="J34" s="19">
        <f>100*(J30-J32)/J32</f>
        <v>57.303871246443762</v>
      </c>
      <c r="K34" s="19">
        <f t="shared" ref="K34:N34" si="7">100*(K30-K32)/K32</f>
        <v>72.422823665369819</v>
      </c>
      <c r="L34" s="19">
        <f t="shared" si="7"/>
        <v>63.354087730532093</v>
      </c>
      <c r="M34" s="19">
        <f t="shared" si="7"/>
        <v>44.123092162295393</v>
      </c>
      <c r="N34" s="38">
        <f t="shared" si="7"/>
        <v>60.662565627196528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Cumbria</v>
      </c>
      <c r="G39" s="10"/>
      <c r="H39" s="11"/>
      <c r="I39" s="12">
        <f>IF(VLOOKUP($F39,'level3+'!$B$10:$BF$468,((3*'level3+'!B$1)+3),FALSE)=0,"",VLOOKUP($F39,'level3+'!$B$10:$BF$468,((3*'level3+'!B$1)+3),FALSE))</f>
        <v>41.8</v>
      </c>
      <c r="J39" s="12">
        <f>IF(VLOOKUP($F39,'level3+'!$B$10:$BF$468,((3*'level3+'!C$1)+3),FALSE)=0,"",VLOOKUP($F39,'level3+'!$B$10:$BF$468,((3*'level3+'!C$1)+3),FALSE))</f>
        <v>40.9</v>
      </c>
      <c r="K39" s="12">
        <f>IF(VLOOKUP($F39,'level3+'!$B$10:$BF$468,((3*'level3+'!D$1)+3),FALSE)=0,"",VLOOKUP($F39,'level3+'!$B$10:$BF$468,((3*'level3+'!D$1)+3),FALSE))</f>
        <v>46.3</v>
      </c>
      <c r="L39" s="12">
        <f>IF(VLOOKUP($F39,'level3+'!$B$10:$BF$468,((3*'level3+'!E$1)+3),FALSE)=0,"",VLOOKUP($F39,'level3+'!$B$10:$BF$468,((3*'level3+'!E$1)+3),FALSE))</f>
        <v>45.1</v>
      </c>
      <c r="M39" s="12">
        <f>IF(VLOOKUP($F39,'level3+'!$B$10:$BF$468,((3*'level3+'!F$1)+3),FALSE)=0,"",VLOOKUP($F39,'level3+'!$B$10:$BF$468,((3*'level3+'!F$1)+3),FALSE))</f>
        <v>41.6</v>
      </c>
      <c r="N39" s="12">
        <f>IF(VLOOKUP($F39,'level3+'!$B$10:$BF$468,((3*'level3+'!G$1)+3),FALSE)=0,"",VLOOKUP($F39,'level3+'!$B$10:$BF$468,((3*'level3+'!G$1)+3),FALSE))</f>
        <v>44.6</v>
      </c>
      <c r="O39" s="12">
        <f>IF(VLOOKUP($F39,'level3+'!$B$10:$BF$468,((3*'level3+'!H$1)+3),FALSE)=0,"",VLOOKUP($F39,'level3+'!$B$10:$BF$468,((3*'level3+'!H$1)+3),FALSE))</f>
        <v>49.1</v>
      </c>
      <c r="P39" s="12">
        <f>IF(VLOOKUP($F39,'level3+'!$B$10:$BF$468,((3*'level3+'!I$1)+3),FALSE)=0,"",VLOOKUP($F39,'level3+'!$B$10:$BF$468,((3*'level3+'!I$1)+3),FALSE))</f>
        <v>45.9</v>
      </c>
      <c r="Q39" s="12">
        <f>IF(VLOOKUP($F39,'level3+'!$B$10:$BF$468,((3*'level3+'!J$1)+3),FALSE)=0,"",VLOOKUP($F39,'level3+'!$B$10:$BF$468,((3*'level3+'!J$1)+3),FALSE))</f>
        <v>50.6</v>
      </c>
      <c r="R39" s="12">
        <f>IF(VLOOKUP($F39,'level3+'!$B$10:$BF$468,((3*'level3+'!K$1)+3),FALSE)=0,"",VLOOKUP($F39,'level3+'!$B$10:$BF$468,((3*'level3+'!K$1)+3),FALSE))</f>
        <v>50.8</v>
      </c>
      <c r="S39" s="12">
        <f>IF(VLOOKUP($F39,'level3+'!$B$10:$BF$468,((3*'level3+'!L$1)+3),FALSE)=0,"",VLOOKUP($F39,'level3+'!$B$10:$BF$468,((3*'level3+'!L$1)+3),FALSE))</f>
        <v>52.6</v>
      </c>
      <c r="T39" s="12">
        <f>IF(VLOOKUP($F39,'level3+'!$B$10:$BF$468,((3*'level3+'!M$1)+3),FALSE)=0,"",VLOOKUP($F39,'level3+'!$B$10:$BF$468,((3*'level3+'!M$1)+3),FALSE))</f>
        <v>53.5</v>
      </c>
      <c r="U39" s="12">
        <f>IF(VLOOKUP($F39,'level3+'!$B$10:$BF$468,((3*'level3+'!N$1)+3),FALSE)=0,"",VLOOKUP($F39,'level3+'!$B$10:$BF$468,((3*'level3+'!N$1)+3),FALSE))</f>
        <v>54.3</v>
      </c>
      <c r="V39" s="12">
        <f>IF(VLOOKUP($F39,'level3+'!$B$10:$BF$468,((3*'level3+'!O$1)+3),FALSE)=0,"",VLOOKUP($F39,'level3+'!$B$10:$BF$468,((3*'level3+'!O$1)+3),FALSE))</f>
        <v>55.7</v>
      </c>
      <c r="W39" s="12">
        <f>IF(VLOOKUP($F39,'level3+'!$B$10:$BF$468,((3*'level3+'!P$1)+3),FALSE)=0,"",VLOOKUP($F39,'level3+'!$B$10:$BF$468,((3*'level3+'!P$1)+3),FALSE))</f>
        <v>56</v>
      </c>
      <c r="X39" s="12">
        <f>IF(VLOOKUP($F39,'level3+'!$B$10:$BF$468,((3*'level3+'!Q$1)+3),FALSE)=0,"",VLOOKUP($F39,'level3+'!$B$10:$BF$468,((3*'level3+'!Q$1)+3),FALSE))</f>
        <v>55.4</v>
      </c>
      <c r="Y39" s="12">
        <f>IF(VLOOKUP($F39,'level3+'!$B$10:$BF$468,((3*'level3+'!R$1)+3),FALSE)=0,"",VLOOKUP($F39,'level3+'!$B$10:$BF$468,((3*'level3+'!R$1)+3),FALSE))</f>
        <v>59.1</v>
      </c>
      <c r="Z39" s="47">
        <f>IF(VLOOKUP($F39,'level3+'!$B$10:$BF$468,((3*'level3+'!S$1)+3),FALSE)=0,"",VLOOKUP($F39,'level3+'!$B$10:$BF$468,((3*'level3+'!S$1)+3),FALSE))</f>
        <v>55.1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Cumbria to Rural as a Region</v>
      </c>
      <c r="G42" s="69"/>
      <c r="H42" s="70"/>
      <c r="I42" s="19">
        <f>((I39-I40))</f>
        <v>-2.6053877003211525</v>
      </c>
      <c r="J42" s="19">
        <f>((J39-J40))</f>
        <v>-4.072823933953444</v>
      </c>
      <c r="K42" s="19">
        <f t="shared" ref="K42:Z42" si="9">((K39-K40))</f>
        <v>0.52644770959377496</v>
      </c>
      <c r="L42" s="19">
        <f t="shared" si="9"/>
        <v>-1.8679232029969555</v>
      </c>
      <c r="M42" s="19">
        <f t="shared" si="9"/>
        <v>-4.3636504715291835</v>
      </c>
      <c r="N42" s="19">
        <f t="shared" si="9"/>
        <v>-2.9895316804407699</v>
      </c>
      <c r="O42" s="19">
        <f t="shared" si="9"/>
        <v>-0.26205220252785466</v>
      </c>
      <c r="P42" s="19">
        <f t="shared" si="9"/>
        <v>-4.7020460512418154</v>
      </c>
      <c r="Q42" s="19">
        <f t="shared" si="9"/>
        <v>-1.8394656695715028</v>
      </c>
      <c r="R42" s="19">
        <f t="shared" si="9"/>
        <v>-2.4755444139055882</v>
      </c>
      <c r="S42" s="19">
        <f t="shared" si="9"/>
        <v>-1.9700305071435054</v>
      </c>
      <c r="T42" s="19">
        <f t="shared" si="9"/>
        <v>-1.6603191329218774</v>
      </c>
      <c r="U42" s="19">
        <f t="shared" si="9"/>
        <v>-1.641174701512746</v>
      </c>
      <c r="V42" s="19">
        <f t="shared" si="9"/>
        <v>-0.98858661381856905</v>
      </c>
      <c r="W42" s="19">
        <f t="shared" si="9"/>
        <v>-1.3891662769824862</v>
      </c>
      <c r="X42" s="19">
        <f t="shared" si="9"/>
        <v>-2.7465796572875334</v>
      </c>
      <c r="Y42" s="19">
        <f t="shared" si="9"/>
        <v>-0.67087630029957523</v>
      </c>
      <c r="Z42" s="38">
        <f t="shared" si="9"/>
        <v>-4.4398759114170474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Cumbria to England</v>
      </c>
      <c r="G43" s="53"/>
      <c r="H43" s="54"/>
      <c r="I43" s="19">
        <f>(I39-I41)</f>
        <v>-1.6000000000000014</v>
      </c>
      <c r="J43" s="19">
        <f>(J39-J41)</f>
        <v>-3.1000000000000014</v>
      </c>
      <c r="K43" s="19">
        <f t="shared" ref="K43:Z43" si="10">(K39-K41)</f>
        <v>1.5</v>
      </c>
      <c r="L43" s="19">
        <f t="shared" si="10"/>
        <v>-0.69999999999999574</v>
      </c>
      <c r="M43" s="19">
        <f t="shared" si="10"/>
        <v>-4</v>
      </c>
      <c r="N43" s="19">
        <f t="shared" si="10"/>
        <v>-2.2999999999999972</v>
      </c>
      <c r="O43" s="19">
        <f t="shared" si="10"/>
        <v>0.39999999999999858</v>
      </c>
      <c r="P43" s="19">
        <f t="shared" si="10"/>
        <v>-4.6000000000000014</v>
      </c>
      <c r="Q43" s="19">
        <f t="shared" si="10"/>
        <v>-2.5</v>
      </c>
      <c r="R43" s="19">
        <f t="shared" si="10"/>
        <v>-3</v>
      </c>
      <c r="S43" s="19">
        <f t="shared" si="10"/>
        <v>-2.1999999999999957</v>
      </c>
      <c r="T43" s="19">
        <f t="shared" si="10"/>
        <v>-2.1000000000000014</v>
      </c>
      <c r="U43" s="19">
        <f t="shared" si="10"/>
        <v>-2.4000000000000057</v>
      </c>
      <c r="V43" s="19">
        <f t="shared" si="10"/>
        <v>-1.2999999999999972</v>
      </c>
      <c r="W43" s="19">
        <f t="shared" si="10"/>
        <v>-1.7000000000000028</v>
      </c>
      <c r="X43" s="19">
        <f t="shared" si="10"/>
        <v>-3.1000000000000014</v>
      </c>
      <c r="Y43" s="19">
        <f t="shared" si="10"/>
        <v>-2.1000000000000014</v>
      </c>
      <c r="Z43" s="50">
        <f t="shared" si="10"/>
        <v>-6.1999999999999957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Cumbria</v>
      </c>
      <c r="G48" s="10"/>
      <c r="H48" s="11"/>
      <c r="I48" s="12">
        <f>IF(VLOOKUP($F48,participation!$B$10:$L$468,participation!E$1,FALSE)=0,"",VLOOKUP($F48,participation!$B$10:$L$468,participation!E$1,FALSE))</f>
        <v>7042.2168186417666</v>
      </c>
      <c r="J48" s="13">
        <f>IF(VLOOKUP($F48,participation!$B$10:$L$468,participation!F$1,FALSE)=0,"",VLOOKUP($F48,participation!$B$10:$L$468,participation!F$1,FALSE))</f>
        <v>7049.9984169011568</v>
      </c>
      <c r="K48" s="13">
        <f>IF(VLOOKUP($F48,participation!$B$10:$L$468,participation!G$1,FALSE)=0,"",VLOOKUP($F48,participation!$B$10:$L$468,participation!G$1,FALSE))</f>
        <v>6705.6991695706447</v>
      </c>
      <c r="L48" s="13">
        <f>IF(VLOOKUP($F48,participation!$B$10:$L$468,participation!H$1,FALSE)=0,"",VLOOKUP($F48,participation!$B$10:$L$468,participation!H$1,FALSE))</f>
        <v>5570.4216664210589</v>
      </c>
      <c r="M48" s="13">
        <f>IF(VLOOKUP($F48,participation!$B$10:$L$468,participation!I$1,FALSE)=0,"",VLOOKUP($F48,participation!$B$10:$L$468,participation!I$1,FALSE))</f>
        <v>5021.687550506138</v>
      </c>
      <c r="N48" s="35">
        <f>IF(VLOOKUP($F48,participation!$B$10:$L$468,participation!J$1,FALSE)=0,"",VLOOKUP($F48,participation!$B$10:$L$468,participation!J$1,FALSE))</f>
        <v>5218.9921908550459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Cumbria to Rural as a Region</v>
      </c>
      <c r="G51" s="66"/>
      <c r="H51" s="67"/>
      <c r="I51" s="19">
        <f>100*((I48-I49))/I49</f>
        <v>12.614182616559432</v>
      </c>
      <c r="J51" s="19">
        <f>100*((J48-J49))/J49</f>
        <v>19.653150284975915</v>
      </c>
      <c r="K51" s="19">
        <f t="shared" ref="K51:N51" si="12">100*((K48-K49))/K49</f>
        <v>18.436050964626347</v>
      </c>
      <c r="L51" s="19">
        <f t="shared" si="12"/>
        <v>12.67488252391008</v>
      </c>
      <c r="M51" s="19">
        <f t="shared" si="12"/>
        <v>8.0693413483223573</v>
      </c>
      <c r="N51" s="38">
        <f t="shared" si="12"/>
        <v>9.9418159771068115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Cumbria to England</v>
      </c>
      <c r="G52" s="53"/>
      <c r="H52" s="54"/>
      <c r="I52" s="19">
        <f>100*(I48-I50)/I50</f>
        <v>3.7450916122829496</v>
      </c>
      <c r="J52" s="19">
        <f>100*(J48-J50)/J50</f>
        <v>7.0127264253363206</v>
      </c>
      <c r="K52" s="19">
        <f t="shared" ref="K52:N52" si="13">100*(K48-K50)/K50</f>
        <v>7.6874766271181105</v>
      </c>
      <c r="L52" s="19">
        <f t="shared" si="13"/>
        <v>6.2246694588302622</v>
      </c>
      <c r="M52" s="19">
        <f t="shared" si="13"/>
        <v>2.2122440567095052</v>
      </c>
      <c r="N52" s="38">
        <f t="shared" si="13"/>
        <v>1.3199804087564728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2RpPbelSKvSJ9NqZQ1fMqVrosppiG424PXr/De4JTgZb7NO+TW5t6dc6qvqmoje22n3imKH1/nO3vdbE7ZiXJA==" saltValue="ecDwfsK4cbmFfdjia8+now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2023-01-25T16:15:42Z</dcterms:modified>
</cp:coreProperties>
</file>