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DF1182C4-48E1-40C3-895A-8093A3DCB4CE}" xr6:coauthVersionLast="47" xr6:coauthVersionMax="47" xr10:uidLastSave="{822737B7-6A34-49F0-B37E-77008B95917A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<sst xmlns="http://schemas.openxmlformats.org/spreadsheetml/2006/main" count="9140" uniqueCount="1378">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</sst>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East 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8.368925314556158</c:v>
                </c:pt>
                <c:pt idx="1">
                  <c:v>9.3355930255938873</c:v>
                </c:pt>
                <c:pt idx="2">
                  <c:v>9.7623522897815853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East 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1183</c:v>
                </c:pt>
                <c:pt idx="1">
                  <c:v>904</c:v>
                </c:pt>
                <c:pt idx="2">
                  <c:v>1020</c:v>
                </c:pt>
                <c:pt idx="3">
                  <c:v>888</c:v>
                </c:pt>
                <c:pt idx="4">
                  <c:v>949</c:v>
                </c:pt>
                <c:pt idx="5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East 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39.200000000000003</c:v>
                </c:pt>
                <c:pt idx="1">
                  <c:v>38.5</c:v>
                </c:pt>
                <c:pt idx="2">
                  <c:v>50.5</c:v>
                </c:pt>
                <c:pt idx="3">
                  <c:v>55</c:v>
                </c:pt>
                <c:pt idx="4">
                  <c:v>52.5</c:v>
                </c:pt>
                <c:pt idx="5">
                  <c:v>51.6</c:v>
                </c:pt>
                <c:pt idx="6">
                  <c:v>49</c:v>
                </c:pt>
                <c:pt idx="7">
                  <c:v>55.7</c:v>
                </c:pt>
                <c:pt idx="8">
                  <c:v>57.7</c:v>
                </c:pt>
                <c:pt idx="9">
                  <c:v>58.3</c:v>
                </c:pt>
                <c:pt idx="10">
                  <c:v>55.1</c:v>
                </c:pt>
                <c:pt idx="11">
                  <c:v>55.9</c:v>
                </c:pt>
                <c:pt idx="12">
                  <c:v>56.1</c:v>
                </c:pt>
                <c:pt idx="13">
                  <c:v>48</c:v>
                </c:pt>
                <c:pt idx="14">
                  <c:v>55.1</c:v>
                </c:pt>
                <c:pt idx="15">
                  <c:v>61.9</c:v>
                </c:pt>
                <c:pt idx="16">
                  <c:v>58.6</c:v>
                </c:pt>
                <c:pt idx="17">
                  <c:v>62.2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East 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5857</c:v>
                </c:pt>
                <c:pt idx="1">
                  <c:v>5744</c:v>
                </c:pt>
                <c:pt idx="2">
                  <c:v>5248</c:v>
                </c:pt>
                <c:pt idx="3">
                  <c:v>3273</c:v>
                </c:pt>
                <c:pt idx="4">
                  <c:v>3437</c:v>
                </c:pt>
                <c:pt idx="5">
                  <c:v>3294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East 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618</c:v>
                </c:pt>
                <c:pt idx="1">
                  <c:v>742</c:v>
                </c:pt>
                <c:pt idx="2">
                  <c:v>441</c:v>
                </c:pt>
                <c:pt idx="3">
                  <c:v>379</c:v>
                </c:pt>
                <c:pt idx="4">
                  <c:v>439</c:v>
                </c:pt>
                <c:pt idx="5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228600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8745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East Cambridgeshire was consistently below the rural and England situations in this period of time.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East Cambridgeshire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generally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East Cambridgeshire fluctuated around the rural and England levels whilst demonstrating a similar general upward trend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East Cambridgeshire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lower than the rural and England situations over the period considered here, and experienced a step drop in 2019/20 that widened the gap to both.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East Cambridgeshire was generally below both the rural and England situations, with an</a:t>
          </a:r>
          <a:r>
            <a:rPr lang="en-GB" sz="1200" baseline="0">
              <a:effectLst/>
              <a:latin typeface="Avenir Next LT Pro" panose="020B0504020202020204" pitchFamily="34" charset="0"/>
            </a:rPr>
            <a:t> exception in 2021/22 where it surpassed the level for England</a:t>
          </a:r>
          <a:r>
            <a:rPr lang="en-GB" sz="1200">
              <a:effectLst/>
              <a:latin typeface="Avenir Next LT Pro" panose="020B0504020202020204" pitchFamily="34" charset="0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89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East Cambridgeshire</v>
      </c>
      <c r="G12" s="10"/>
      <c r="H12" s="11"/>
      <c r="I12" s="12">
        <f>IF(VLOOKUP($F12,'E&amp;T'!$B$10:$Q$468,'E&amp;T'!O$1,FALSE)=0,"",VLOOKUP($F12,'E&amp;T'!$B$10:$Q$468,'E&amp;T'!O$1,FALSE))</f>
        <v>8.368925314556158</v>
      </c>
      <c r="J12" s="13">
        <f>IF(VLOOKUP($F12,'E&amp;T'!$B$10:$Q$468,'E&amp;T'!P$1,FALSE)=0,"",VLOOKUP($F12,'E&amp;T'!$B$10:$Q$468,'E&amp;T'!P$1,FALSE))</f>
        <v>9.3355930255938873</v>
      </c>
      <c r="K12" s="35">
        <f>IF(VLOOKUP($F12,'E&amp;T'!$B$10:$Q$468,'E&amp;T'!Q$1,FALSE)=0,"",VLOOKUP($F12,'E&amp;T'!$B$10:$Q$468,'E&amp;T'!Q$1,FALSE))</f>
        <v>9.7623522897815853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East Cambridgeshire to Rural as a Region</v>
      </c>
      <c r="G15" s="66"/>
      <c r="H15" s="67"/>
      <c r="I15" s="19">
        <f>100*((I12-I13))/I13</f>
        <v>-24.472090626889386</v>
      </c>
      <c r="J15" s="19">
        <f>100*((J12-J13))/J13</f>
        <v>-45.79750857328623</v>
      </c>
      <c r="K15" s="38">
        <f t="shared" ref="K15" si="0">100*((K12-K13))/K13</f>
        <v>-39.222891089827975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East Cambridgeshire to England</v>
      </c>
      <c r="G16" s="53"/>
      <c r="H16" s="54"/>
      <c r="I16" s="19">
        <f>100*(I12-I14)/I14</f>
        <v>-45.817105519840311</v>
      </c>
      <c r="J16" s="19">
        <f>100*(J12-J14)/J14</f>
        <v>-66.907725202778778</v>
      </c>
      <c r="K16" s="38">
        <f t="shared" ref="K16" si="1">100*(K12-K14)/K14</f>
        <v>-67.141748827538905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East Cambridgeshire</v>
      </c>
      <c r="G21" s="10"/>
      <c r="H21" s="11"/>
      <c r="I21" s="12">
        <f>IF(VLOOKUP($F21,appstarts!$B$10:$L$468,appstarts!E$1,FALSE)=0,"",VLOOKUP($F21,appstarts!$B$10:$L$468,appstarts!E$1,FALSE))</f>
        <v>1183</v>
      </c>
      <c r="J21" s="13">
        <f>IF(VLOOKUP($F21,appstarts!$B$10:$L$468,appstarts!F$1,FALSE)=0,"",VLOOKUP($F21,appstarts!$B$10:$L$468,appstarts!F$1,FALSE))</f>
        <v>904</v>
      </c>
      <c r="K21" s="13">
        <f>IF(VLOOKUP($F21,appstarts!$B$10:$L$468,appstarts!G$1,FALSE)=0,"",VLOOKUP($F21,appstarts!$B$10:$L$468,appstarts!G$1,FALSE))</f>
        <v>1020</v>
      </c>
      <c r="L21" s="13">
        <f>IF(VLOOKUP($F21,appstarts!$B$10:$L$468,appstarts!H$1,FALSE)=0,"",VLOOKUP($F21,appstarts!$B$10:$L$468,appstarts!H$1,FALSE))</f>
        <v>888</v>
      </c>
      <c r="M21" s="13">
        <f>IF(VLOOKUP($F21,appstarts!$B$10:$L$468,appstarts!I$1,FALSE)=0,"",VLOOKUP($F21,appstarts!$B$10:$L$468,appstarts!I$1,FALSE))</f>
        <v>949</v>
      </c>
      <c r="N21" s="35">
        <f>IF(VLOOKUP($F21,appstarts!$B$10:$L$468,appstarts!J$1,FALSE)=0,"",VLOOKUP($F21,appstarts!$B$10:$L$468,appstarts!J$1,FALSE))</f>
        <v>847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East Cambridgeshire to Rural as a Region</v>
      </c>
      <c r="G24" s="66"/>
      <c r="H24" s="67"/>
      <c r="I24" s="19">
        <f>100*((I21-I22))/I22</f>
        <v>-27.812546099836613</v>
      </c>
      <c r="J24" s="19">
        <f>100*((J21-J22))/J22</f>
        <v>-28.677051454608431</v>
      </c>
      <c r="K24" s="19">
        <f t="shared" ref="K24:N24" si="3">100*((K21-K22))/K22</f>
        <v>-21.813318698949981</v>
      </c>
      <c r="L24" s="19">
        <f t="shared" si="3"/>
        <v>-20.690383877735272</v>
      </c>
      <c r="M24" s="19">
        <f t="shared" si="3"/>
        <v>-11.370377976610341</v>
      </c>
      <c r="N24" s="38">
        <f t="shared" si="3"/>
        <v>-27.46298310943806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East Cambridgeshire to England</v>
      </c>
      <c r="G25" s="53"/>
      <c r="H25" s="54"/>
      <c r="I25" s="19">
        <f>100*(I21-I23)/I23</f>
        <v>-16.690140845070424</v>
      </c>
      <c r="J25" s="19">
        <f>100*(J21-J23)/J23</f>
        <v>-15.906976744186046</v>
      </c>
      <c r="K25" s="19">
        <f t="shared" ref="K25:N25" si="4">100*(K21-K23)/K23</f>
        <v>-9.0909090909090917</v>
      </c>
      <c r="L25" s="19">
        <f t="shared" si="4"/>
        <v>-3.2679738562091503</v>
      </c>
      <c r="M25" s="19">
        <f t="shared" si="4"/>
        <v>4.057017543859649</v>
      </c>
      <c r="N25" s="38">
        <f t="shared" si="4"/>
        <v>-14.530776992936428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East Cambridgeshire</v>
      </c>
      <c r="G30" s="10"/>
      <c r="H30" s="11"/>
      <c r="I30" s="12">
        <f>IF(VLOOKUP($F30,appachieve!$B$10:$L$468,appachieve!E$1,FALSE)=0,"",VLOOKUP($F30,appachieve!$B$10:$L$468,appachieve!E$1,FALSE))</f>
        <v>618</v>
      </c>
      <c r="J30" s="13">
        <f>IF(VLOOKUP($F30,appachieve!$B$10:$L$468,appachieve!F$1,FALSE)=0,"",VLOOKUP($F30,appachieve!$B$10:$L$468,appachieve!F$1,FALSE))</f>
        <v>742</v>
      </c>
      <c r="K30" s="13">
        <f>IF(VLOOKUP($F30,appachieve!$B$10:$L$468,appachieve!G$1,FALSE)=0,"",VLOOKUP($F30,appachieve!$B$10:$L$468,appachieve!G$1,FALSE))</f>
        <v>441</v>
      </c>
      <c r="L30" s="13">
        <f>IF(VLOOKUP($F30,appachieve!$B$10:$L$468,appachieve!H$1,FALSE)=0,"",VLOOKUP($F30,appachieve!$B$10:$L$468,appachieve!H$1,FALSE))</f>
        <v>379</v>
      </c>
      <c r="M30" s="13">
        <f>IF(VLOOKUP($F30,appachieve!$B$10:$L$468,appachieve!I$1,FALSE)=0,"",VLOOKUP($F30,appachieve!$B$10:$L$468,appachieve!I$1,FALSE))</f>
        <v>439</v>
      </c>
      <c r="N30" s="35">
        <f>IF(VLOOKUP($F30,appachieve!$B$10:$L$468,appachieve!J$1,FALSE)=0,"",VLOOKUP($F30,appachieve!$B$10:$L$468,appachieve!J$1,FALSE))</f>
        <v>450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East Cambridgeshire to Rural as a Region</v>
      </c>
      <c r="G33" s="66"/>
      <c r="H33" s="67"/>
      <c r="I33" s="19">
        <f>100*((I30-I31))/I31</f>
        <v>-34.436227486311239</v>
      </c>
      <c r="J33" s="19">
        <f>100*((J30-J31))/J31</f>
        <v>-20.361439269302181</v>
      </c>
      <c r="K33" s="19">
        <f t="shared" ref="K33:N33" si="6">100*((K30-K31))/K31</f>
        <v>-32.819437928566686</v>
      </c>
      <c r="L33" s="19">
        <f t="shared" si="6"/>
        <v>-29.231955728653816</v>
      </c>
      <c r="M33" s="19">
        <f t="shared" si="6"/>
        <v>-19.498794750290042</v>
      </c>
      <c r="N33" s="38">
        <f t="shared" si="6"/>
        <v>-6.8198941274136331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East Cambridgeshire to England</v>
      </c>
      <c r="G34" s="53"/>
      <c r="H34" s="54"/>
      <c r="I34" s="19">
        <f>100*(I30-I32)/I32</f>
        <v>-22.459222082810541</v>
      </c>
      <c r="J34" s="19">
        <f>100*(J30-J32)/J32</f>
        <v>-6.075949367088608</v>
      </c>
      <c r="K34" s="19">
        <f t="shared" ref="K34:N34" si="7">100*(K30-K32)/K32</f>
        <v>-16.477272727272727</v>
      </c>
      <c r="L34" s="19">
        <f t="shared" si="7"/>
        <v>-9.330143540669857</v>
      </c>
      <c r="M34" s="19">
        <f t="shared" si="7"/>
        <v>-1.1261261261261262</v>
      </c>
      <c r="N34" s="38">
        <f t="shared" si="7"/>
        <v>15.681233933161954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East Cambridgeshire</v>
      </c>
      <c r="G39" s="10"/>
      <c r="H39" s="11"/>
      <c r="I39" s="12">
        <f>IF(VLOOKUP($F39,'level3+'!$B$10:$BF$468,((3*'level3+'!B$1)+3),FALSE)=0,"",VLOOKUP($F39,'level3+'!$B$10:$BF$468,((3*'level3+'!B$1)+3),FALSE))</f>
        <v>39.200000000000003</v>
      </c>
      <c r="J39" s="12">
        <f>IF(VLOOKUP($F39,'level3+'!$B$10:$BF$468,((3*'level3+'!C$1)+3),FALSE)=0,"",VLOOKUP($F39,'level3+'!$B$10:$BF$468,((3*'level3+'!C$1)+3),FALSE))</f>
        <v>38.5</v>
      </c>
      <c r="K39" s="12">
        <f>IF(VLOOKUP($F39,'level3+'!$B$10:$BF$468,((3*'level3+'!D$1)+3),FALSE)=0,"",VLOOKUP($F39,'level3+'!$B$10:$BF$468,((3*'level3+'!D$1)+3),FALSE))</f>
        <v>50.5</v>
      </c>
      <c r="L39" s="12">
        <f>IF(VLOOKUP($F39,'level3+'!$B$10:$BF$468,((3*'level3+'!E$1)+3),FALSE)=0,"",VLOOKUP($F39,'level3+'!$B$10:$BF$468,((3*'level3+'!E$1)+3),FALSE))</f>
        <v>55</v>
      </c>
      <c r="M39" s="12">
        <f>IF(VLOOKUP($F39,'level3+'!$B$10:$BF$468,((3*'level3+'!F$1)+3),FALSE)=0,"",VLOOKUP($F39,'level3+'!$B$10:$BF$468,((3*'level3+'!F$1)+3),FALSE))</f>
        <v>52.5</v>
      </c>
      <c r="N39" s="12">
        <f>IF(VLOOKUP($F39,'level3+'!$B$10:$BF$468,((3*'level3+'!G$1)+3),FALSE)=0,"",VLOOKUP($F39,'level3+'!$B$10:$BF$468,((3*'level3+'!G$1)+3),FALSE))</f>
        <v>51.6</v>
      </c>
      <c r="O39" s="12">
        <f>IF(VLOOKUP($F39,'level3+'!$B$10:$BF$468,((3*'level3+'!H$1)+3),FALSE)=0,"",VLOOKUP($F39,'level3+'!$B$10:$BF$468,((3*'level3+'!H$1)+3),FALSE))</f>
        <v>49</v>
      </c>
      <c r="P39" s="12">
        <f>IF(VLOOKUP($F39,'level3+'!$B$10:$BF$468,((3*'level3+'!I$1)+3),FALSE)=0,"",VLOOKUP($F39,'level3+'!$B$10:$BF$468,((3*'level3+'!I$1)+3),FALSE))</f>
        <v>55.7</v>
      </c>
      <c r="Q39" s="12">
        <f>IF(VLOOKUP($F39,'level3+'!$B$10:$BF$468,((3*'level3+'!J$1)+3),FALSE)=0,"",VLOOKUP($F39,'level3+'!$B$10:$BF$468,((3*'level3+'!J$1)+3),FALSE))</f>
        <v>57.7</v>
      </c>
      <c r="R39" s="12">
        <f>IF(VLOOKUP($F39,'level3+'!$B$10:$BF$468,((3*'level3+'!K$1)+3),FALSE)=0,"",VLOOKUP($F39,'level3+'!$B$10:$BF$468,((3*'level3+'!K$1)+3),FALSE))</f>
        <v>58.3</v>
      </c>
      <c r="S39" s="12">
        <f>IF(VLOOKUP($F39,'level3+'!$B$10:$BF$468,((3*'level3+'!L$1)+3),FALSE)=0,"",VLOOKUP($F39,'level3+'!$B$10:$BF$468,((3*'level3+'!L$1)+3),FALSE))</f>
        <v>55.1</v>
      </c>
      <c r="T39" s="12">
        <f>IF(VLOOKUP($F39,'level3+'!$B$10:$BF$468,((3*'level3+'!M$1)+3),FALSE)=0,"",VLOOKUP($F39,'level3+'!$B$10:$BF$468,((3*'level3+'!M$1)+3),FALSE))</f>
        <v>55.9</v>
      </c>
      <c r="U39" s="12">
        <f>IF(VLOOKUP($F39,'level3+'!$B$10:$BF$468,((3*'level3+'!N$1)+3),FALSE)=0,"",VLOOKUP($F39,'level3+'!$B$10:$BF$468,((3*'level3+'!N$1)+3),FALSE))</f>
        <v>56.1</v>
      </c>
      <c r="V39" s="12">
        <f>IF(VLOOKUP($F39,'level3+'!$B$10:$BF$468,((3*'level3+'!O$1)+3),FALSE)=0,"",VLOOKUP($F39,'level3+'!$B$10:$BF$468,((3*'level3+'!O$1)+3),FALSE))</f>
        <v>48</v>
      </c>
      <c r="W39" s="12">
        <f>IF(VLOOKUP($F39,'level3+'!$B$10:$BF$468,((3*'level3+'!P$1)+3),FALSE)=0,"",VLOOKUP($F39,'level3+'!$B$10:$BF$468,((3*'level3+'!P$1)+3),FALSE))</f>
        <v>55.1</v>
      </c>
      <c r="X39" s="12">
        <f>IF(VLOOKUP($F39,'level3+'!$B$10:$BF$468,((3*'level3+'!Q$1)+3),FALSE)=0,"",VLOOKUP($F39,'level3+'!$B$10:$BF$468,((3*'level3+'!Q$1)+3),FALSE))</f>
        <v>61.9</v>
      </c>
      <c r="Y39" s="12">
        <f>IF(VLOOKUP($F39,'level3+'!$B$10:$BF$468,((3*'level3+'!R$1)+3),FALSE)=0,"",VLOOKUP($F39,'level3+'!$B$10:$BF$468,((3*'level3+'!R$1)+3),FALSE))</f>
        <v>58.6</v>
      </c>
      <c r="Z39" s="47">
        <f>IF(VLOOKUP($F39,'level3+'!$B$10:$BF$468,((3*'level3+'!S$1)+3),FALSE)=0,"",VLOOKUP($F39,'level3+'!$B$10:$BF$468,((3*'level3+'!S$1)+3),FALSE))</f>
        <v>62.2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East Cambridgeshire to Rural as a Region</v>
      </c>
      <c r="G42" s="69"/>
      <c r="H42" s="70"/>
      <c r="I42" s="19">
        <f>((I39-I40))</f>
        <v>-5.2053877003211468</v>
      </c>
      <c r="J42" s="19">
        <f>((J39-J40))</f>
        <v>-6.4728239339534426</v>
      </c>
      <c r="K42" s="19">
        <f t="shared" ref="K42:Z42" si="9">((K39-K40))</f>
        <v>4.7264477095937778</v>
      </c>
      <c r="L42" s="19">
        <f t="shared" si="9"/>
        <v>8.0320767970030431</v>
      </c>
      <c r="M42" s="19">
        <f t="shared" si="9"/>
        <v>6.5363495284708151</v>
      </c>
      <c r="N42" s="19">
        <f t="shared" si="9"/>
        <v>4.0104683195592301</v>
      </c>
      <c r="O42" s="19">
        <f t="shared" si="9"/>
        <v>-0.36205220252785608</v>
      </c>
      <c r="P42" s="19">
        <f t="shared" si="9"/>
        <v>5.0979539487581889</v>
      </c>
      <c r="Q42" s="19">
        <f t="shared" si="9"/>
        <v>5.2605343304284986</v>
      </c>
      <c r="R42" s="19">
        <f t="shared" si="9"/>
        <v>5.0244555860944118</v>
      </c>
      <c r="S42" s="19">
        <f t="shared" si="9"/>
        <v>0.52996949285649464</v>
      </c>
      <c r="T42" s="19">
        <f t="shared" si="9"/>
        <v>0.7396808670781212</v>
      </c>
      <c r="U42" s="19">
        <f t="shared" si="9"/>
        <v>0.15882529848725824</v>
      </c>
      <c r="V42" s="19">
        <f t="shared" si="9"/>
        <v>-8.6885866138185719</v>
      </c>
      <c r="W42" s="19">
        <f t="shared" si="9"/>
        <v>-2.2891662769824848</v>
      </c>
      <c r="X42" s="19">
        <f t="shared" si="9"/>
        <v>3.7534203427124666</v>
      </c>
      <c r="Y42" s="19">
        <f t="shared" si="9"/>
        <v>-1.1708763002995752</v>
      </c>
      <c r="Z42" s="38">
        <f t="shared" si="9"/>
        <v>2.660124088582954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East Cambridgeshire to England</v>
      </c>
      <c r="G43" s="53"/>
      <c r="H43" s="54"/>
      <c r="I43" s="19">
        <f>(I39-I41)</f>
        <v>-4.1999999999999957</v>
      </c>
      <c r="J43" s="19">
        <f>(J39-J41)</f>
        <v>-5.5</v>
      </c>
      <c r="K43" s="19">
        <f t="shared" ref="K43:Z43" si="10">(K39-K41)</f>
        <v>5.7000000000000028</v>
      </c>
      <c r="L43" s="19">
        <f t="shared" si="10"/>
        <v>9.2000000000000028</v>
      </c>
      <c r="M43" s="19">
        <f t="shared" si="10"/>
        <v>6.8999999999999986</v>
      </c>
      <c r="N43" s="19">
        <f t="shared" si="10"/>
        <v>4.7000000000000028</v>
      </c>
      <c r="O43" s="19">
        <f t="shared" si="10"/>
        <v>0.29999999999999716</v>
      </c>
      <c r="P43" s="19">
        <f t="shared" si="10"/>
        <v>5.2000000000000028</v>
      </c>
      <c r="Q43" s="19">
        <f t="shared" si="10"/>
        <v>4.6000000000000014</v>
      </c>
      <c r="R43" s="19">
        <f t="shared" si="10"/>
        <v>4.5</v>
      </c>
      <c r="S43" s="19">
        <f t="shared" si="10"/>
        <v>0.30000000000000426</v>
      </c>
      <c r="T43" s="19">
        <f t="shared" si="10"/>
        <v>0.29999999999999716</v>
      </c>
      <c r="U43" s="19">
        <f t="shared" si="10"/>
        <v>-0.60000000000000142</v>
      </c>
      <c r="V43" s="19">
        <f t="shared" si="10"/>
        <v>-9</v>
      </c>
      <c r="W43" s="19">
        <f t="shared" si="10"/>
        <v>-2.6000000000000014</v>
      </c>
      <c r="X43" s="19">
        <f t="shared" si="10"/>
        <v>3.3999999999999986</v>
      </c>
      <c r="Y43" s="19">
        <f t="shared" si="10"/>
        <v>-2.6000000000000014</v>
      </c>
      <c r="Z43" s="50">
        <f t="shared" si="10"/>
        <v>0.90000000000000568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East Cambridgeshire</v>
      </c>
      <c r="G48" s="10"/>
      <c r="H48" s="11"/>
      <c r="I48" s="12">
        <f>IF(VLOOKUP($F48,participation!$B$10:$L$468,participation!E$1,FALSE)=0,"",VLOOKUP($F48,participation!$B$10:$L$468,participation!E$1,FALSE))</f>
        <v>5857</v>
      </c>
      <c r="J48" s="13">
        <f>IF(VLOOKUP($F48,participation!$B$10:$L$468,participation!F$1,FALSE)=0,"",VLOOKUP($F48,participation!$B$10:$L$468,participation!F$1,FALSE))</f>
        <v>5744</v>
      </c>
      <c r="K48" s="13">
        <f>IF(VLOOKUP($F48,participation!$B$10:$L$468,participation!G$1,FALSE)=0,"",VLOOKUP($F48,participation!$B$10:$L$468,participation!G$1,FALSE))</f>
        <v>5248</v>
      </c>
      <c r="L48" s="13">
        <f>IF(VLOOKUP($F48,participation!$B$10:$L$468,participation!H$1,FALSE)=0,"",VLOOKUP($F48,participation!$B$10:$L$468,participation!H$1,FALSE))</f>
        <v>3273</v>
      </c>
      <c r="M48" s="13">
        <f>IF(VLOOKUP($F48,participation!$B$10:$L$468,participation!I$1,FALSE)=0,"",VLOOKUP($F48,participation!$B$10:$L$468,participation!I$1,FALSE))</f>
        <v>3437</v>
      </c>
      <c r="N48" s="35">
        <f>IF(VLOOKUP($F48,participation!$B$10:$L$468,participation!J$1,FALSE)=0,"",VLOOKUP($F48,participation!$B$10:$L$468,participation!J$1,FALSE))</f>
        <v>3294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East Cambridgeshire to Rural as a Region</v>
      </c>
      <c r="G51" s="66"/>
      <c r="H51" s="67"/>
      <c r="I51" s="19">
        <f>100*((I48-I49))/I49</f>
        <v>-6.3389718647711097</v>
      </c>
      <c r="J51" s="19">
        <f>100*((J48-J49))/J49</f>
        <v>-2.5123617631958908</v>
      </c>
      <c r="K51" s="19">
        <f t="shared" ref="K51:N51" si="12">100*((K48-K49))/K49</f>
        <v>-7.3098300796341755</v>
      </c>
      <c r="L51" s="19">
        <f t="shared" si="12"/>
        <v>-33.79587532415686</v>
      </c>
      <c r="M51" s="19">
        <f t="shared" si="12"/>
        <v>-26.033963188978792</v>
      </c>
      <c r="N51" s="38">
        <f t="shared" si="12"/>
        <v>-30.609526018612844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East Cambridgeshire to England</v>
      </c>
      <c r="G52" s="53"/>
      <c r="H52" s="54"/>
      <c r="I52" s="19">
        <f>100*(I48-I50)/I50</f>
        <v>-13.715380082498527</v>
      </c>
      <c r="J52" s="19">
        <f>100*(J48-J50)/J50</f>
        <v>-12.81117182756527</v>
      </c>
      <c r="K52" s="19">
        <f t="shared" ref="K52:N52" si="13">100*(K48-K50)/K50</f>
        <v>-15.72185643166854</v>
      </c>
      <c r="L52" s="19">
        <f t="shared" si="13"/>
        <v>-37.585812356979403</v>
      </c>
      <c r="M52" s="19">
        <f t="shared" si="13"/>
        <v>-30.042743741095055</v>
      </c>
      <c r="N52" s="38">
        <f t="shared" si="13"/>
        <v>-36.051252184041935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aaVrCWiyrGIW03J+cZ4QRYv+icyoYscTP+VSyvAvYPCG1iKSgoUzhz73fYt+OJXWDLmS6NJZ6SbLV5F7uxy5hA==" saltValue="TIpBdq2YZ9guHKGFIhhmy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2023-01-25T18:36:41Z</dcterms:modified>
</cp:coreProperties>
</file>