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0BAA2A00-79E1-49C6-BE49-42F0859D4A4D}" xr6:coauthVersionLast="47" xr6:coauthVersionMax="47" xr10:uidLastSave="{CE987C84-70E7-4132-8CDC-66EBA6F40FC7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<sst xmlns="http://schemas.openxmlformats.org/spreadsheetml/2006/main" count="9140" uniqueCount="1378">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</sst>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East Lindsey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14.36077358993542</c:v>
                </c:pt>
                <c:pt idx="1">
                  <c:v>34.067018492298452</c:v>
                </c:pt>
                <c:pt idx="2">
                  <c:v>17.450521387529264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East Lindsey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1547</c:v>
                </c:pt>
                <c:pt idx="1">
                  <c:v>966</c:v>
                </c:pt>
                <c:pt idx="2">
                  <c:v>1039</c:v>
                </c:pt>
                <c:pt idx="3">
                  <c:v>723</c:v>
                </c:pt>
                <c:pt idx="4">
                  <c:v>852</c:v>
                </c:pt>
                <c:pt idx="5">
                  <c:v>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East Lindsey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34.299999999999997</c:v>
                </c:pt>
                <c:pt idx="1">
                  <c:v>37</c:v>
                </c:pt>
                <c:pt idx="2">
                  <c:v>39.1</c:v>
                </c:pt>
                <c:pt idx="3">
                  <c:v>39.5</c:v>
                </c:pt>
                <c:pt idx="4">
                  <c:v>39.1</c:v>
                </c:pt>
                <c:pt idx="5">
                  <c:v>41.6</c:v>
                </c:pt>
                <c:pt idx="6">
                  <c:v>44.9</c:v>
                </c:pt>
                <c:pt idx="7">
                  <c:v>47.6</c:v>
                </c:pt>
                <c:pt idx="8">
                  <c:v>46.7</c:v>
                </c:pt>
                <c:pt idx="9">
                  <c:v>42.5</c:v>
                </c:pt>
                <c:pt idx="10">
                  <c:v>38</c:v>
                </c:pt>
                <c:pt idx="11">
                  <c:v>38</c:v>
                </c:pt>
                <c:pt idx="12">
                  <c:v>39.1</c:v>
                </c:pt>
                <c:pt idx="13">
                  <c:v>37.799999999999997</c:v>
                </c:pt>
                <c:pt idx="14">
                  <c:v>48.5</c:v>
                </c:pt>
                <c:pt idx="15">
                  <c:v>58.6</c:v>
                </c:pt>
                <c:pt idx="16">
                  <c:v>56.6</c:v>
                </c:pt>
                <c:pt idx="17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East Lindsey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6691</c:v>
                </c:pt>
                <c:pt idx="1">
                  <c:v>6420</c:v>
                </c:pt>
                <c:pt idx="2">
                  <c:v>7090</c:v>
                </c:pt>
                <c:pt idx="3">
                  <c:v>5832</c:v>
                </c:pt>
                <c:pt idx="4">
                  <c:v>5483</c:v>
                </c:pt>
                <c:pt idx="5">
                  <c:v>5250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East Lindsey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959</c:v>
                </c:pt>
                <c:pt idx="1">
                  <c:v>888</c:v>
                </c:pt>
                <c:pt idx="2">
                  <c:v>501</c:v>
                </c:pt>
                <c:pt idx="3">
                  <c:v>418</c:v>
                </c:pt>
                <c:pt idx="4">
                  <c:v>370</c:v>
                </c:pt>
                <c:pt idx="5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114300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7602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East Lindsey fluctuated over the period considered here increasing the gap above 'Rural as a Region' in 2020/21 and taking it from being below England to above and then below again by varying degrees.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 on apprenticeships per 100,000 people for East Lindsey was generally below both the rural and England situations over the course of the period considered here.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East Lindsey experienced some movement over the period but was generally lower than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East Lindsey was consistently higher</a:t>
          </a:r>
          <a:r>
            <a:rPr lang="en-GB" sz="1200" baseline="0">
              <a:effectLst/>
              <a:latin typeface="Avenir Next LT Pro" panose="020B0504020202020204" pitchFamily="34" charset="0"/>
            </a:rPr>
            <a:t> than the rural situation and moved above the England situation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East Lindsey fell by</a:t>
          </a:r>
          <a:r>
            <a:rPr lang="en-GB" sz="1200" baseline="0">
              <a:effectLst/>
              <a:latin typeface="Avenir Next LT Pro" panose="020B0504020202020204" pitchFamily="34" charset="0"/>
            </a:rPr>
            <a:t> a greater amount than 'Rural as a Region' and England over the period considered here, moving it from being above both to below by the end of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93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East Lindsey</v>
      </c>
      <c r="G12" s="10"/>
      <c r="H12" s="11"/>
      <c r="I12" s="12">
        <f>IF(VLOOKUP($F12,'E&amp;T'!$B$10:$Q$468,'E&amp;T'!O$1,FALSE)=0,"",VLOOKUP($F12,'E&amp;T'!$B$10:$Q$468,'E&amp;T'!O$1,FALSE))</f>
        <v>14.36077358993542</v>
      </c>
      <c r="J12" s="13">
        <f>IF(VLOOKUP($F12,'E&amp;T'!$B$10:$Q$468,'E&amp;T'!P$1,FALSE)=0,"",VLOOKUP($F12,'E&amp;T'!$B$10:$Q$468,'E&amp;T'!P$1,FALSE))</f>
        <v>34.067018492298452</v>
      </c>
      <c r="K12" s="35">
        <f>IF(VLOOKUP($F12,'E&amp;T'!$B$10:$Q$468,'E&amp;T'!Q$1,FALSE)=0,"",VLOOKUP($F12,'E&amp;T'!$B$10:$Q$468,'E&amp;T'!Q$1,FALSE))</f>
        <v>17.450521387529264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East Lindsey to Rural as a Region</v>
      </c>
      <c r="G15" s="66"/>
      <c r="H15" s="67"/>
      <c r="I15" s="19">
        <f>100*((I12-I13))/I13</f>
        <v>29.603164738712458</v>
      </c>
      <c r="J15" s="19">
        <f>100*((J12-J13))/J13</f>
        <v>97.793249202295783</v>
      </c>
      <c r="K15" s="38">
        <f t="shared" ref="K15" si="0">100*((K12-K13))/K13</f>
        <v>8.6410536545881165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East Lindsey to England</v>
      </c>
      <c r="G16" s="53"/>
      <c r="H16" s="54"/>
      <c r="I16" s="19">
        <f>100*(I12-I14)/I14</f>
        <v>-7.0241099268070739</v>
      </c>
      <c r="J16" s="19">
        <f>100*(J12-J14)/J14</f>
        <v>20.758813540657766</v>
      </c>
      <c r="K16" s="38">
        <f t="shared" ref="K16" si="1">100*(K12-K14)/K14</f>
        <v>-41.264810178790462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East Lindsey</v>
      </c>
      <c r="G21" s="10"/>
      <c r="H21" s="11"/>
      <c r="I21" s="12">
        <f>IF(VLOOKUP($F21,appstarts!$B$10:$L$468,appstarts!E$1,FALSE)=0,"",VLOOKUP($F21,appstarts!$B$10:$L$468,appstarts!E$1,FALSE))</f>
        <v>1547</v>
      </c>
      <c r="J21" s="13">
        <f>IF(VLOOKUP($F21,appstarts!$B$10:$L$468,appstarts!F$1,FALSE)=0,"",VLOOKUP($F21,appstarts!$B$10:$L$468,appstarts!F$1,FALSE))</f>
        <v>966</v>
      </c>
      <c r="K21" s="13">
        <f>IF(VLOOKUP($F21,appstarts!$B$10:$L$468,appstarts!G$1,FALSE)=0,"",VLOOKUP($F21,appstarts!$B$10:$L$468,appstarts!G$1,FALSE))</f>
        <v>1039</v>
      </c>
      <c r="L21" s="13">
        <f>IF(VLOOKUP($F21,appstarts!$B$10:$L$468,appstarts!H$1,FALSE)=0,"",VLOOKUP($F21,appstarts!$B$10:$L$468,appstarts!H$1,FALSE))</f>
        <v>723</v>
      </c>
      <c r="M21" s="13">
        <f>IF(VLOOKUP($F21,appstarts!$B$10:$L$468,appstarts!I$1,FALSE)=0,"",VLOOKUP($F21,appstarts!$B$10:$L$468,appstarts!I$1,FALSE))</f>
        <v>852</v>
      </c>
      <c r="N21" s="35">
        <f>IF(VLOOKUP($F21,appstarts!$B$10:$L$468,appstarts!J$1,FALSE)=0,"",VLOOKUP($F21,appstarts!$B$10:$L$468,appstarts!J$1,FALSE))</f>
        <v>949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East Lindsey to Rural as a Region</v>
      </c>
      <c r="G24" s="66"/>
      <c r="H24" s="67"/>
      <c r="I24" s="19">
        <f>100*((I21-I22))/I22</f>
        <v>-5.6010218228632631</v>
      </c>
      <c r="J24" s="19">
        <f>100*((J21-J22))/J22</f>
        <v>-23.78543330215901</v>
      </c>
      <c r="K24" s="19">
        <f t="shared" ref="K24:N24" si="3">100*((K21-K22))/K22</f>
        <v>-20.356900125695127</v>
      </c>
      <c r="L24" s="19">
        <f t="shared" si="3"/>
        <v>-35.426967954507433</v>
      </c>
      <c r="M24" s="19">
        <f t="shared" si="3"/>
        <v>-20.429464737694424</v>
      </c>
      <c r="N24" s="38">
        <f t="shared" si="3"/>
        <v>-18.727710709394003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East Lindsey to England</v>
      </c>
      <c r="G25" s="53"/>
      <c r="H25" s="54"/>
      <c r="I25" s="19">
        <f>100*(I21-I23)/I23</f>
        <v>8.943661971830986</v>
      </c>
      <c r="J25" s="19">
        <f>100*(J21-J23)/J23</f>
        <v>-10.13953488372093</v>
      </c>
      <c r="K25" s="19">
        <f t="shared" ref="K25:N25" si="4">100*(K21-K23)/K23</f>
        <v>-7.3975044563279857</v>
      </c>
      <c r="L25" s="19">
        <f t="shared" si="4"/>
        <v>-21.241830065359476</v>
      </c>
      <c r="M25" s="19">
        <f t="shared" si="4"/>
        <v>-6.5789473684210522</v>
      </c>
      <c r="N25" s="38">
        <f t="shared" si="4"/>
        <v>-4.2381432896064579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East Lindsey</v>
      </c>
      <c r="G30" s="10"/>
      <c r="H30" s="11"/>
      <c r="I30" s="12">
        <f>IF(VLOOKUP($F30,appachieve!$B$10:$L$468,appachieve!E$1,FALSE)=0,"",VLOOKUP($F30,appachieve!$B$10:$L$468,appachieve!E$1,FALSE))</f>
        <v>959</v>
      </c>
      <c r="J30" s="13">
        <f>IF(VLOOKUP($F30,appachieve!$B$10:$L$468,appachieve!F$1,FALSE)=0,"",VLOOKUP($F30,appachieve!$B$10:$L$468,appachieve!F$1,FALSE))</f>
        <v>888</v>
      </c>
      <c r="K30" s="13">
        <f>IF(VLOOKUP($F30,appachieve!$B$10:$L$468,appachieve!G$1,FALSE)=0,"",VLOOKUP($F30,appachieve!$B$10:$L$468,appachieve!G$1,FALSE))</f>
        <v>501</v>
      </c>
      <c r="L30" s="13">
        <f>IF(VLOOKUP($F30,appachieve!$B$10:$L$468,appachieve!H$1,FALSE)=0,"",VLOOKUP($F30,appachieve!$B$10:$L$468,appachieve!H$1,FALSE))</f>
        <v>418</v>
      </c>
      <c r="M30" s="13">
        <f>IF(VLOOKUP($F30,appachieve!$B$10:$L$468,appachieve!I$1,FALSE)=0,"",VLOOKUP($F30,appachieve!$B$10:$L$468,appachieve!I$1,FALSE))</f>
        <v>370</v>
      </c>
      <c r="N30" s="35">
        <f>IF(VLOOKUP($F30,appachieve!$B$10:$L$468,appachieve!J$1,FALSE)=0,"",VLOOKUP($F30,appachieve!$B$10:$L$468,appachieve!J$1,FALSE))</f>
        <v>349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East Lindsey to Rural as a Region</v>
      </c>
      <c r="G33" s="66"/>
      <c r="H33" s="67"/>
      <c r="I33" s="19">
        <f>100*((I30-I31))/I31</f>
        <v>1.7405466676820727</v>
      </c>
      <c r="J33" s="19">
        <f>100*((J30-J31))/J31</f>
        <v>-4.6913181551756535</v>
      </c>
      <c r="K33" s="19">
        <f t="shared" ref="K33:N33" si="6">100*((K30-K31))/K31</f>
        <v>-23.679225401841062</v>
      </c>
      <c r="L33" s="19">
        <f t="shared" si="6"/>
        <v>-21.94975592236753</v>
      </c>
      <c r="M33" s="19">
        <f t="shared" si="6"/>
        <v>-32.151603775870882</v>
      </c>
      <c r="N33" s="38">
        <f t="shared" si="6"/>
        <v>-27.733651223260793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East Lindsey to England</v>
      </c>
      <c r="G34" s="53"/>
      <c r="H34" s="54"/>
      <c r="I34" s="19">
        <f>100*(I30-I32)/I32</f>
        <v>20.326223337515685</v>
      </c>
      <c r="J34" s="19">
        <f>100*(J30-J32)/J32</f>
        <v>12.405063291139241</v>
      </c>
      <c r="K34" s="19">
        <f t="shared" ref="K34:N34" si="7">100*(K30-K32)/K32</f>
        <v>-5.1136363636363633</v>
      </c>
      <c r="L34" s="19">
        <f t="shared" si="7"/>
        <v>0</v>
      </c>
      <c r="M34" s="19">
        <f t="shared" si="7"/>
        <v>-16.666666666666668</v>
      </c>
      <c r="N34" s="38">
        <f t="shared" si="7"/>
        <v>-10.282776349614396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East Lindsey</v>
      </c>
      <c r="G39" s="10"/>
      <c r="H39" s="11"/>
      <c r="I39" s="12">
        <f>IF(VLOOKUP($F39,'level3+'!$B$10:$BF$468,((3*'level3+'!B$1)+3),FALSE)=0,"",VLOOKUP($F39,'level3+'!$B$10:$BF$468,((3*'level3+'!B$1)+3),FALSE))</f>
        <v>34.299999999999997</v>
      </c>
      <c r="J39" s="12">
        <f>IF(VLOOKUP($F39,'level3+'!$B$10:$BF$468,((3*'level3+'!C$1)+3),FALSE)=0,"",VLOOKUP($F39,'level3+'!$B$10:$BF$468,((3*'level3+'!C$1)+3),FALSE))</f>
        <v>37</v>
      </c>
      <c r="K39" s="12">
        <f>IF(VLOOKUP($F39,'level3+'!$B$10:$BF$468,((3*'level3+'!D$1)+3),FALSE)=0,"",VLOOKUP($F39,'level3+'!$B$10:$BF$468,((3*'level3+'!D$1)+3),FALSE))</f>
        <v>39.1</v>
      </c>
      <c r="L39" s="12">
        <f>IF(VLOOKUP($F39,'level3+'!$B$10:$BF$468,((3*'level3+'!E$1)+3),FALSE)=0,"",VLOOKUP($F39,'level3+'!$B$10:$BF$468,((3*'level3+'!E$1)+3),FALSE))</f>
        <v>39.5</v>
      </c>
      <c r="M39" s="12">
        <f>IF(VLOOKUP($F39,'level3+'!$B$10:$BF$468,((3*'level3+'!F$1)+3),FALSE)=0,"",VLOOKUP($F39,'level3+'!$B$10:$BF$468,((3*'level3+'!F$1)+3),FALSE))</f>
        <v>39.1</v>
      </c>
      <c r="N39" s="12">
        <f>IF(VLOOKUP($F39,'level3+'!$B$10:$BF$468,((3*'level3+'!G$1)+3),FALSE)=0,"",VLOOKUP($F39,'level3+'!$B$10:$BF$468,((3*'level3+'!G$1)+3),FALSE))</f>
        <v>41.6</v>
      </c>
      <c r="O39" s="12">
        <f>IF(VLOOKUP($F39,'level3+'!$B$10:$BF$468,((3*'level3+'!H$1)+3),FALSE)=0,"",VLOOKUP($F39,'level3+'!$B$10:$BF$468,((3*'level3+'!H$1)+3),FALSE))</f>
        <v>44.9</v>
      </c>
      <c r="P39" s="12">
        <f>IF(VLOOKUP($F39,'level3+'!$B$10:$BF$468,((3*'level3+'!I$1)+3),FALSE)=0,"",VLOOKUP($F39,'level3+'!$B$10:$BF$468,((3*'level3+'!I$1)+3),FALSE))</f>
        <v>47.6</v>
      </c>
      <c r="Q39" s="12">
        <f>IF(VLOOKUP($F39,'level3+'!$B$10:$BF$468,((3*'level3+'!J$1)+3),FALSE)=0,"",VLOOKUP($F39,'level3+'!$B$10:$BF$468,((3*'level3+'!J$1)+3),FALSE))</f>
        <v>46.7</v>
      </c>
      <c r="R39" s="12">
        <f>IF(VLOOKUP($F39,'level3+'!$B$10:$BF$468,((3*'level3+'!K$1)+3),FALSE)=0,"",VLOOKUP($F39,'level3+'!$B$10:$BF$468,((3*'level3+'!K$1)+3),FALSE))</f>
        <v>42.5</v>
      </c>
      <c r="S39" s="12">
        <f>IF(VLOOKUP($F39,'level3+'!$B$10:$BF$468,((3*'level3+'!L$1)+3),FALSE)=0,"",VLOOKUP($F39,'level3+'!$B$10:$BF$468,((3*'level3+'!L$1)+3),FALSE))</f>
        <v>38</v>
      </c>
      <c r="T39" s="12">
        <f>IF(VLOOKUP($F39,'level3+'!$B$10:$BF$468,((3*'level3+'!M$1)+3),FALSE)=0,"",VLOOKUP($F39,'level3+'!$B$10:$BF$468,((3*'level3+'!M$1)+3),FALSE))</f>
        <v>38</v>
      </c>
      <c r="U39" s="12">
        <f>IF(VLOOKUP($F39,'level3+'!$B$10:$BF$468,((3*'level3+'!N$1)+3),FALSE)=0,"",VLOOKUP($F39,'level3+'!$B$10:$BF$468,((3*'level3+'!N$1)+3),FALSE))</f>
        <v>39.1</v>
      </c>
      <c r="V39" s="12">
        <f>IF(VLOOKUP($F39,'level3+'!$B$10:$BF$468,((3*'level3+'!O$1)+3),FALSE)=0,"",VLOOKUP($F39,'level3+'!$B$10:$BF$468,((3*'level3+'!O$1)+3),FALSE))</f>
        <v>37.799999999999997</v>
      </c>
      <c r="W39" s="12">
        <f>IF(VLOOKUP($F39,'level3+'!$B$10:$BF$468,((3*'level3+'!P$1)+3),FALSE)=0,"",VLOOKUP($F39,'level3+'!$B$10:$BF$468,((3*'level3+'!P$1)+3),FALSE))</f>
        <v>48.5</v>
      </c>
      <c r="X39" s="12">
        <f>IF(VLOOKUP($F39,'level3+'!$B$10:$BF$468,((3*'level3+'!Q$1)+3),FALSE)=0,"",VLOOKUP($F39,'level3+'!$B$10:$BF$468,((3*'level3+'!Q$1)+3),FALSE))</f>
        <v>58.6</v>
      </c>
      <c r="Y39" s="12">
        <f>IF(VLOOKUP($F39,'level3+'!$B$10:$BF$468,((3*'level3+'!R$1)+3),FALSE)=0,"",VLOOKUP($F39,'level3+'!$B$10:$BF$468,((3*'level3+'!R$1)+3),FALSE))</f>
        <v>56.6</v>
      </c>
      <c r="Z39" s="47">
        <f>IF(VLOOKUP($F39,'level3+'!$B$10:$BF$468,((3*'level3+'!S$1)+3),FALSE)=0,"",VLOOKUP($F39,'level3+'!$B$10:$BF$468,((3*'level3+'!S$1)+3),FALSE))</f>
        <v>40.299999999999997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East Lindsey to Rural as a Region</v>
      </c>
      <c r="G42" s="69"/>
      <c r="H42" s="70"/>
      <c r="I42" s="19">
        <f>((I39-I40))</f>
        <v>-10.105387700321153</v>
      </c>
      <c r="J42" s="19">
        <f>((J39-J40))</f>
        <v>-7.9728239339534426</v>
      </c>
      <c r="K42" s="19">
        <f t="shared" ref="K42:Z42" si="9">((K39-K40))</f>
        <v>-6.6735522904062208</v>
      </c>
      <c r="L42" s="19">
        <f t="shared" si="9"/>
        <v>-7.4679232029969569</v>
      </c>
      <c r="M42" s="19">
        <f t="shared" si="9"/>
        <v>-6.8636504715291835</v>
      </c>
      <c r="N42" s="19">
        <f t="shared" si="9"/>
        <v>-5.9895316804407699</v>
      </c>
      <c r="O42" s="19">
        <f t="shared" si="9"/>
        <v>-4.4620522025278575</v>
      </c>
      <c r="P42" s="19">
        <f t="shared" si="9"/>
        <v>-3.0020460512418126</v>
      </c>
      <c r="Q42" s="19">
        <f t="shared" si="9"/>
        <v>-5.7394656695715014</v>
      </c>
      <c r="R42" s="19">
        <f t="shared" si="9"/>
        <v>-10.775544413905585</v>
      </c>
      <c r="S42" s="19">
        <f t="shared" si="9"/>
        <v>-16.570030507143507</v>
      </c>
      <c r="T42" s="19">
        <f t="shared" si="9"/>
        <v>-17.160319132921877</v>
      </c>
      <c r="U42" s="19">
        <f t="shared" si="9"/>
        <v>-16.841174701512742</v>
      </c>
      <c r="V42" s="19">
        <f t="shared" si="9"/>
        <v>-18.888586613818575</v>
      </c>
      <c r="W42" s="19">
        <f t="shared" si="9"/>
        <v>-8.8891662769824862</v>
      </c>
      <c r="X42" s="19">
        <f t="shared" si="9"/>
        <v>0.45342034271246945</v>
      </c>
      <c r="Y42" s="19">
        <f t="shared" si="9"/>
        <v>-3.1708763002995752</v>
      </c>
      <c r="Z42" s="38">
        <f t="shared" si="9"/>
        <v>-19.239875911417052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East Lindsey to England</v>
      </c>
      <c r="G43" s="53"/>
      <c r="H43" s="54"/>
      <c r="I43" s="19">
        <f>(I39-I41)</f>
        <v>-9.1000000000000014</v>
      </c>
      <c r="J43" s="19">
        <f>(J39-J41)</f>
        <v>-7</v>
      </c>
      <c r="K43" s="19">
        <f t="shared" ref="K43:Z43" si="10">(K39-K41)</f>
        <v>-5.6999999999999957</v>
      </c>
      <c r="L43" s="19">
        <f t="shared" si="10"/>
        <v>-6.2999999999999972</v>
      </c>
      <c r="M43" s="19">
        <f t="shared" si="10"/>
        <v>-6.5</v>
      </c>
      <c r="N43" s="19">
        <f t="shared" si="10"/>
        <v>-5.2999999999999972</v>
      </c>
      <c r="O43" s="19">
        <f t="shared" si="10"/>
        <v>-3.8000000000000043</v>
      </c>
      <c r="P43" s="19">
        <f t="shared" si="10"/>
        <v>-2.8999999999999986</v>
      </c>
      <c r="Q43" s="19">
        <f t="shared" si="10"/>
        <v>-6.3999999999999986</v>
      </c>
      <c r="R43" s="19">
        <f t="shared" si="10"/>
        <v>-11.299999999999997</v>
      </c>
      <c r="S43" s="19">
        <f t="shared" si="10"/>
        <v>-16.799999999999997</v>
      </c>
      <c r="T43" s="19">
        <f t="shared" si="10"/>
        <v>-17.600000000000001</v>
      </c>
      <c r="U43" s="19">
        <f t="shared" si="10"/>
        <v>-17.600000000000001</v>
      </c>
      <c r="V43" s="19">
        <f t="shared" si="10"/>
        <v>-19.200000000000003</v>
      </c>
      <c r="W43" s="19">
        <f t="shared" si="10"/>
        <v>-9.2000000000000028</v>
      </c>
      <c r="X43" s="19">
        <f t="shared" si="10"/>
        <v>0.10000000000000142</v>
      </c>
      <c r="Y43" s="19">
        <f t="shared" si="10"/>
        <v>-4.6000000000000014</v>
      </c>
      <c r="Z43" s="50">
        <f t="shared" si="10"/>
        <v>-21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East Lindsey</v>
      </c>
      <c r="G48" s="10"/>
      <c r="H48" s="11"/>
      <c r="I48" s="12">
        <f>IF(VLOOKUP($F48,participation!$B$10:$L$468,participation!E$1,FALSE)=0,"",VLOOKUP($F48,participation!$B$10:$L$468,participation!E$1,FALSE))</f>
        <v>6691</v>
      </c>
      <c r="J48" s="13">
        <f>IF(VLOOKUP($F48,participation!$B$10:$L$468,participation!F$1,FALSE)=0,"",VLOOKUP($F48,participation!$B$10:$L$468,participation!F$1,FALSE))</f>
        <v>6420</v>
      </c>
      <c r="K48" s="13">
        <f>IF(VLOOKUP($F48,participation!$B$10:$L$468,participation!G$1,FALSE)=0,"",VLOOKUP($F48,participation!$B$10:$L$468,participation!G$1,FALSE))</f>
        <v>7090</v>
      </c>
      <c r="L48" s="13">
        <f>IF(VLOOKUP($F48,participation!$B$10:$L$468,participation!H$1,FALSE)=0,"",VLOOKUP($F48,participation!$B$10:$L$468,participation!H$1,FALSE))</f>
        <v>5832</v>
      </c>
      <c r="M48" s="13">
        <f>IF(VLOOKUP($F48,participation!$B$10:$L$468,participation!I$1,FALSE)=0,"",VLOOKUP($F48,participation!$B$10:$L$468,participation!I$1,FALSE))</f>
        <v>5483</v>
      </c>
      <c r="N48" s="35">
        <f>IF(VLOOKUP($F48,participation!$B$10:$L$468,participation!J$1,FALSE)=0,"",VLOOKUP($F48,participation!$B$10:$L$468,participation!J$1,FALSE))</f>
        <v>5250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East Lindsey to Rural as a Region</v>
      </c>
      <c r="G51" s="66"/>
      <c r="H51" s="67"/>
      <c r="I51" s="19">
        <f>100*((I48-I49))/I49</f>
        <v>6.9977700619457925</v>
      </c>
      <c r="J51" s="19">
        <f>100*((J48-J49))/J49</f>
        <v>8.9607655780435902</v>
      </c>
      <c r="K51" s="19">
        <f t="shared" ref="K51:N51" si="12">100*((K48-K49))/K49</f>
        <v>25.223571786469837</v>
      </c>
      <c r="L51" s="19">
        <f t="shared" si="12"/>
        <v>17.965919679045889</v>
      </c>
      <c r="M51" s="19">
        <f t="shared" si="12"/>
        <v>17.99702642852176</v>
      </c>
      <c r="N51" s="38">
        <f t="shared" si="12"/>
        <v>10.59501772989757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East Lindsey to England</v>
      </c>
      <c r="G52" s="53"/>
      <c r="H52" s="54"/>
      <c r="I52" s="19">
        <f>100*(I48-I50)/I50</f>
        <v>-1.4289923394225104</v>
      </c>
      <c r="J52" s="19">
        <f>100*(J48-J50)/J50</f>
        <v>-2.5500910746812386</v>
      </c>
      <c r="K52" s="19">
        <f t="shared" ref="K52:N52" si="13">100*(K48-K50)/K50</f>
        <v>13.859001124136823</v>
      </c>
      <c r="L52" s="19">
        <f t="shared" si="13"/>
        <v>11.212814645308924</v>
      </c>
      <c r="M52" s="19">
        <f t="shared" si="13"/>
        <v>11.601872582943212</v>
      </c>
      <c r="N52" s="38">
        <f t="shared" si="13"/>
        <v>1.9219569015725102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eollhhGHVmLbpKT7peBnVun61n8cqg27kMEQDhUc2K6eCyu9ZR70SlhMSwcCi+oq/mTKCnug2h1YcP7AxdOiKQ==" saltValue="lkMy8Zp6YtYzSAgt7DXKpQ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2023-01-26T10:17:31Z</dcterms:modified>
</cp:coreProperties>
</file>