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12" documentId="8_{944B6586-231E-4AEF-9AB9-EBF176E96FEB}" xr6:coauthVersionLast="47" xr6:coauthVersionMax="47" xr10:uidLastSave="{4606DEA9-ECDD-4938-94BE-9D6DCC3FC4ED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N33" i="1"/>
  <c r="N34" i="1"/>
  <c r="M34" i="1"/>
  <c r="M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N25" i="1"/>
  <c r="M25" i="1"/>
  <c r="I48" i="1"/>
  <c r="J48" i="1"/>
  <c r="K48" i="1"/>
  <c r="L48" i="1"/>
  <c r="M48" i="1"/>
  <c r="N48" i="1"/>
  <c r="N52" i="1" l="1"/>
  <c r="M52" i="1"/>
  <c r="L52" i="1"/>
  <c r="K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K26" i="1"/>
  <c r="K24" i="1"/>
  <c r="L26" i="1"/>
  <c r="L24" i="1"/>
  <c r="N26" i="1"/>
  <c r="N24" i="1"/>
  <c r="I26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<sst xmlns="http://schemas.openxmlformats.org/spreadsheetml/2006/main" count="9140" uniqueCount="1378">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</sst>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East 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8.6619101264238338</c:v>
                </c:pt>
                <c:pt idx="1">
                  <c:v>18.435659548176861</c:v>
                </c:pt>
                <c:pt idx="2">
                  <c:v>17.738158648482962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East 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1183</c:v>
                </c:pt>
                <c:pt idx="3">
                  <c:v>992</c:v>
                </c:pt>
                <c:pt idx="4">
                  <c:v>844</c:v>
                </c:pt>
                <c:pt idx="5">
                  <c:v>1047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East 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38.799999999999997</c:v>
                </c:pt>
                <c:pt idx="1">
                  <c:v>39.4</c:v>
                </c:pt>
                <c:pt idx="2">
                  <c:v>39.5</c:v>
                </c:pt>
                <c:pt idx="3">
                  <c:v>40.1</c:v>
                </c:pt>
                <c:pt idx="4">
                  <c:v>41.7</c:v>
                </c:pt>
                <c:pt idx="5">
                  <c:v>45.3</c:v>
                </c:pt>
                <c:pt idx="6">
                  <c:v>48.1</c:v>
                </c:pt>
                <c:pt idx="7">
                  <c:v>45.3</c:v>
                </c:pt>
                <c:pt idx="8">
                  <c:v>44.9</c:v>
                </c:pt>
                <c:pt idx="9">
                  <c:v>44.9</c:v>
                </c:pt>
                <c:pt idx="10">
                  <c:v>49</c:v>
                </c:pt>
                <c:pt idx="11">
                  <c:v>50</c:v>
                </c:pt>
                <c:pt idx="12">
                  <c:v>48.6</c:v>
                </c:pt>
                <c:pt idx="13">
                  <c:v>51.4</c:v>
                </c:pt>
                <c:pt idx="14">
                  <c:v>47.5</c:v>
                </c:pt>
                <c:pt idx="15">
                  <c:v>53.9</c:v>
                </c:pt>
                <c:pt idx="16">
                  <c:v>57</c:v>
                </c:pt>
                <c:pt idx="17">
                  <c:v>55.3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East 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5013</c:v>
                </c:pt>
                <c:pt idx="3">
                  <c:v>4309</c:v>
                </c:pt>
                <c:pt idx="4">
                  <c:v>4143</c:v>
                </c:pt>
                <c:pt idx="5">
                  <c:v>4182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East 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604</c:v>
                </c:pt>
                <c:pt idx="3">
                  <c:v>464</c:v>
                </c:pt>
                <c:pt idx="4">
                  <c:v>495</c:v>
                </c:pt>
                <c:pt idx="5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304800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3030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</a:t>
          </a:r>
          <a:r>
            <a:rPr lang="en-GB" sz="1200" baseline="0">
              <a:effectLst/>
              <a:latin typeface="Avenir Next LT Pro" panose="020B0504020202020204" pitchFamily="34" charset="0"/>
            </a:rPr>
            <a:t> proportion for East Suffolk was consistently below the England situation, but moved above the rural position during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East Suffolk were consistently below the rural situation.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East Suffolk was consistently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lower than the rural and England situations during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East Suffolk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East Suffolk were consistently between the rural and</a:t>
          </a:r>
          <a:r>
            <a:rPr lang="en-GB" sz="1200" baseline="0">
              <a:effectLst/>
              <a:latin typeface="Avenir Next LT Pro" panose="020B0504020202020204" pitchFamily="34" charset="0"/>
            </a:rPr>
            <a:t>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96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East Suffolk</v>
      </c>
      <c r="G12" s="10"/>
      <c r="H12" s="11"/>
      <c r="I12" s="12">
        <f>IF(VLOOKUP($F12,'E&amp;T'!$B$10:$Q$468,'E&amp;T'!O$1,FALSE)=0,"",VLOOKUP($F12,'E&amp;T'!$B$10:$Q$468,'E&amp;T'!O$1,FALSE))</f>
        <v>8.6619101264238338</v>
      </c>
      <c r="J12" s="13">
        <f>IF(VLOOKUP($F12,'E&amp;T'!$B$10:$Q$468,'E&amp;T'!P$1,FALSE)=0,"",VLOOKUP($F12,'E&amp;T'!$B$10:$Q$468,'E&amp;T'!P$1,FALSE))</f>
        <v>18.435659548176861</v>
      </c>
      <c r="K12" s="35">
        <f>IF(VLOOKUP($F12,'E&amp;T'!$B$10:$Q$468,'E&amp;T'!Q$1,FALSE)=0,"",VLOOKUP($F12,'E&amp;T'!$B$10:$Q$468,'E&amp;T'!Q$1,FALSE))</f>
        <v>17.738158648482962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East Suffolk to Rural as a Region</v>
      </c>
      <c r="G15" s="66"/>
      <c r="H15" s="67"/>
      <c r="I15" s="19">
        <f>100*((I12-I13))/I13</f>
        <v>-21.827960169666724</v>
      </c>
      <c r="J15" s="19">
        <f>100*((J12-J13))/J13</f>
        <v>7.0375150101727924</v>
      </c>
      <c r="K15" s="38">
        <f t="shared" ref="K15" si="0">100*((K12-K13))/K13</f>
        <v>10.431786115032606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East Suffolk to England</v>
      </c>
      <c r="G16" s="53"/>
      <c r="H16" s="54"/>
      <c r="I16" s="19">
        <f>100*(I12-I14)/I14</f>
        <v>-43.920235306635682</v>
      </c>
      <c r="J16" s="19">
        <f>100*(J12-J14)/J14</f>
        <v>-34.650331246902915</v>
      </c>
      <c r="K16" s="38">
        <f t="shared" ref="K16" si="1">100*(K12-K14)/K14</f>
        <v>-40.296676978263775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East Suffolk</v>
      </c>
      <c r="G21" s="10"/>
      <c r="H21" s="11"/>
      <c r="I21" s="12" t="str">
        <f>IF(VLOOKUP($F21,appstarts!$B$10:$L$468,appstarts!E$1,FALSE)=0,"",VLOOKUP($F21,appstarts!$B$10:$L$468,appstarts!E$1,FALSE))</f>
        <v/>
      </c>
      <c r="J21" s="13" t="str">
        <f>IF(VLOOKUP($F21,appstarts!$B$10:$L$468,appstarts!F$1,FALSE)=0,"",VLOOKUP($F21,appstarts!$B$10:$L$468,appstarts!F$1,FALSE))</f>
        <v/>
      </c>
      <c r="K21" s="13">
        <f>IF(VLOOKUP($F21,appstarts!$B$10:$L$468,appstarts!G$1,FALSE)=0,"",VLOOKUP($F21,appstarts!$B$10:$L$468,appstarts!G$1,FALSE))</f>
        <v>1183</v>
      </c>
      <c r="L21" s="13">
        <f>IF(VLOOKUP($F21,appstarts!$B$10:$L$468,appstarts!H$1,FALSE)=0,"",VLOOKUP($F21,appstarts!$B$10:$L$468,appstarts!H$1,FALSE))</f>
        <v>992</v>
      </c>
      <c r="M21" s="13">
        <f>IF(VLOOKUP($F21,appstarts!$B$10:$L$468,appstarts!I$1,FALSE)=0,"",VLOOKUP($F21,appstarts!$B$10:$L$468,appstarts!I$1,FALSE))</f>
        <v>844</v>
      </c>
      <c r="N21" s="35">
        <f>IF(VLOOKUP($F21,appstarts!$B$10:$L$468,appstarts!J$1,FALSE)=0,"",VLOOKUP($F21,appstarts!$B$10:$L$468,appstarts!J$1,FALSE))</f>
        <v>1047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East Suffolk to Rural as a Region</v>
      </c>
      <c r="G24" s="66"/>
      <c r="H24" s="67"/>
      <c r="I24" s="19"/>
      <c r="J24" s="19"/>
      <c r="K24" s="19">
        <f t="shared" ref="K24:N24" si="3">100*((K21-K22))/K22</f>
        <v>-9.3187804126057117</v>
      </c>
      <c r="L24" s="19">
        <f t="shared" si="3"/>
        <v>-11.401870277830396</v>
      </c>
      <c r="M24" s="19">
        <f t="shared" si="3"/>
        <v>-21.176605913866307</v>
      </c>
      <c r="N24" s="38">
        <f t="shared" si="3"/>
        <v>-10.334998011312457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East Suffolk to England</v>
      </c>
      <c r="G25" s="53"/>
      <c r="H25" s="54"/>
      <c r="I25" s="19"/>
      <c r="J25" s="19"/>
      <c r="K25" s="19">
        <f t="shared" ref="K25:N25" si="4">100*(K21-K23)/K23</f>
        <v>5.4367201426024954</v>
      </c>
      <c r="L25" s="19">
        <f t="shared" si="4"/>
        <v>8.0610021786492378</v>
      </c>
      <c r="M25" s="19">
        <f t="shared" si="4"/>
        <v>-7.4561403508771926</v>
      </c>
      <c r="N25" s="38">
        <f t="shared" si="4"/>
        <v>5.6508577194752778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East Suffolk</v>
      </c>
      <c r="G30" s="10"/>
      <c r="H30" s="11"/>
      <c r="I30" s="12" t="str">
        <f>IF(VLOOKUP($F30,appachieve!$B$10:$L$468,appachieve!E$1,FALSE)=0,"",VLOOKUP($F30,appachieve!$B$10:$L$468,appachieve!E$1,FALSE))</f>
        <v/>
      </c>
      <c r="J30" s="13" t="str">
        <f>IF(VLOOKUP($F30,appachieve!$B$10:$L$468,appachieve!F$1,FALSE)=0,"",VLOOKUP($F30,appachieve!$B$10:$L$468,appachieve!F$1,FALSE))</f>
        <v/>
      </c>
      <c r="K30" s="13">
        <f>IF(VLOOKUP($F30,appachieve!$B$10:$L$468,appachieve!G$1,FALSE)=0,"",VLOOKUP($F30,appachieve!$B$10:$L$468,appachieve!G$1,FALSE))</f>
        <v>604</v>
      </c>
      <c r="L30" s="13">
        <f>IF(VLOOKUP($F30,appachieve!$B$10:$L$468,appachieve!H$1,FALSE)=0,"",VLOOKUP($F30,appachieve!$B$10:$L$468,appachieve!H$1,FALSE))</f>
        <v>464</v>
      </c>
      <c r="M30" s="13">
        <f>IF(VLOOKUP($F30,appachieve!$B$10:$L$468,appachieve!I$1,FALSE)=0,"",VLOOKUP($F30,appachieve!$B$10:$L$468,appachieve!I$1,FALSE))</f>
        <v>495</v>
      </c>
      <c r="N30" s="35">
        <f>IF(VLOOKUP($F30,appachieve!$B$10:$L$468,appachieve!J$1,FALSE)=0,"",VLOOKUP($F30,appachieve!$B$10:$L$468,appachieve!J$1,FALSE))</f>
        <v>419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East Suffolk to Rural as a Region</v>
      </c>
      <c r="G33" s="66"/>
      <c r="H33" s="67"/>
      <c r="I33" s="19"/>
      <c r="J33" s="19"/>
      <c r="K33" s="19">
        <f t="shared" ref="K33:N33" si="6">100*((K30-K31))/K31</f>
        <v>-7.9885272309620774</v>
      </c>
      <c r="L33" s="19">
        <f t="shared" si="6"/>
        <v>-13.360494612388841</v>
      </c>
      <c r="M33" s="19">
        <f t="shared" si="6"/>
        <v>-9.2298482947461764</v>
      </c>
      <c r="N33" s="38">
        <f t="shared" si="6"/>
        <v>-13.238968087525139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East Suffolk to England</v>
      </c>
      <c r="G34" s="53"/>
      <c r="H34" s="54"/>
      <c r="I34" s="19"/>
      <c r="J34" s="19"/>
      <c r="K34" s="19">
        <f t="shared" ref="K34:N34" si="7">100*(K30-K32)/K32</f>
        <v>14.393939393939394</v>
      </c>
      <c r="L34" s="19">
        <f t="shared" si="7"/>
        <v>11.004784688995215</v>
      </c>
      <c r="M34" s="19">
        <f t="shared" si="7"/>
        <v>11.486486486486486</v>
      </c>
      <c r="N34" s="38">
        <f t="shared" si="7"/>
        <v>7.7120822622107967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East Suffolk</v>
      </c>
      <c r="G39" s="10"/>
      <c r="H39" s="11"/>
      <c r="I39" s="12">
        <f>IF(VLOOKUP($F39,'level3+'!$B$10:$BF$468,((3*'level3+'!B$1)+3),FALSE)=0,"",VLOOKUP($F39,'level3+'!$B$10:$BF$468,((3*'level3+'!B$1)+3),FALSE))</f>
        <v>38.799999999999997</v>
      </c>
      <c r="J39" s="12">
        <f>IF(VLOOKUP($F39,'level3+'!$B$10:$BF$468,((3*'level3+'!C$1)+3),FALSE)=0,"",VLOOKUP($F39,'level3+'!$B$10:$BF$468,((3*'level3+'!C$1)+3),FALSE))</f>
        <v>39.4</v>
      </c>
      <c r="K39" s="12">
        <f>IF(VLOOKUP($F39,'level3+'!$B$10:$BF$468,((3*'level3+'!D$1)+3),FALSE)=0,"",VLOOKUP($F39,'level3+'!$B$10:$BF$468,((3*'level3+'!D$1)+3),FALSE))</f>
        <v>39.5</v>
      </c>
      <c r="L39" s="12">
        <f>IF(VLOOKUP($F39,'level3+'!$B$10:$BF$468,((3*'level3+'!E$1)+3),FALSE)=0,"",VLOOKUP($F39,'level3+'!$B$10:$BF$468,((3*'level3+'!E$1)+3),FALSE))</f>
        <v>40.1</v>
      </c>
      <c r="M39" s="12">
        <f>IF(VLOOKUP($F39,'level3+'!$B$10:$BF$468,((3*'level3+'!F$1)+3),FALSE)=0,"",VLOOKUP($F39,'level3+'!$B$10:$BF$468,((3*'level3+'!F$1)+3),FALSE))</f>
        <v>41.7</v>
      </c>
      <c r="N39" s="12">
        <f>IF(VLOOKUP($F39,'level3+'!$B$10:$BF$468,((3*'level3+'!G$1)+3),FALSE)=0,"",VLOOKUP($F39,'level3+'!$B$10:$BF$468,((3*'level3+'!G$1)+3),FALSE))</f>
        <v>45.3</v>
      </c>
      <c r="O39" s="12">
        <f>IF(VLOOKUP($F39,'level3+'!$B$10:$BF$468,((3*'level3+'!H$1)+3),FALSE)=0,"",VLOOKUP($F39,'level3+'!$B$10:$BF$468,((3*'level3+'!H$1)+3),FALSE))</f>
        <v>48.1</v>
      </c>
      <c r="P39" s="12">
        <f>IF(VLOOKUP($F39,'level3+'!$B$10:$BF$468,((3*'level3+'!I$1)+3),FALSE)=0,"",VLOOKUP($F39,'level3+'!$B$10:$BF$468,((3*'level3+'!I$1)+3),FALSE))</f>
        <v>45.3</v>
      </c>
      <c r="Q39" s="12">
        <f>IF(VLOOKUP($F39,'level3+'!$B$10:$BF$468,((3*'level3+'!J$1)+3),FALSE)=0,"",VLOOKUP($F39,'level3+'!$B$10:$BF$468,((3*'level3+'!J$1)+3),FALSE))</f>
        <v>44.9</v>
      </c>
      <c r="R39" s="12">
        <f>IF(VLOOKUP($F39,'level3+'!$B$10:$BF$468,((3*'level3+'!K$1)+3),FALSE)=0,"",VLOOKUP($F39,'level3+'!$B$10:$BF$468,((3*'level3+'!K$1)+3),FALSE))</f>
        <v>44.9</v>
      </c>
      <c r="S39" s="12">
        <f>IF(VLOOKUP($F39,'level3+'!$B$10:$BF$468,((3*'level3+'!L$1)+3),FALSE)=0,"",VLOOKUP($F39,'level3+'!$B$10:$BF$468,((3*'level3+'!L$1)+3),FALSE))</f>
        <v>49</v>
      </c>
      <c r="T39" s="12">
        <f>IF(VLOOKUP($F39,'level3+'!$B$10:$BF$468,((3*'level3+'!M$1)+3),FALSE)=0,"",VLOOKUP($F39,'level3+'!$B$10:$BF$468,((3*'level3+'!M$1)+3),FALSE))</f>
        <v>50</v>
      </c>
      <c r="U39" s="12">
        <f>IF(VLOOKUP($F39,'level3+'!$B$10:$BF$468,((3*'level3+'!N$1)+3),FALSE)=0,"",VLOOKUP($F39,'level3+'!$B$10:$BF$468,((3*'level3+'!N$1)+3),FALSE))</f>
        <v>48.6</v>
      </c>
      <c r="V39" s="12">
        <f>IF(VLOOKUP($F39,'level3+'!$B$10:$BF$468,((3*'level3+'!O$1)+3),FALSE)=0,"",VLOOKUP($F39,'level3+'!$B$10:$BF$468,((3*'level3+'!O$1)+3),FALSE))</f>
        <v>51.4</v>
      </c>
      <c r="W39" s="12">
        <f>IF(VLOOKUP($F39,'level3+'!$B$10:$BF$468,((3*'level3+'!P$1)+3),FALSE)=0,"",VLOOKUP($F39,'level3+'!$B$10:$BF$468,((3*'level3+'!P$1)+3),FALSE))</f>
        <v>47.5</v>
      </c>
      <c r="X39" s="12">
        <f>IF(VLOOKUP($F39,'level3+'!$B$10:$BF$468,((3*'level3+'!Q$1)+3),FALSE)=0,"",VLOOKUP($F39,'level3+'!$B$10:$BF$468,((3*'level3+'!Q$1)+3),FALSE))</f>
        <v>53.9</v>
      </c>
      <c r="Y39" s="12">
        <f>IF(VLOOKUP($F39,'level3+'!$B$10:$BF$468,((3*'level3+'!R$1)+3),FALSE)=0,"",VLOOKUP($F39,'level3+'!$B$10:$BF$468,((3*'level3+'!R$1)+3),FALSE))</f>
        <v>57</v>
      </c>
      <c r="Z39" s="47">
        <f>IF(VLOOKUP($F39,'level3+'!$B$10:$BF$468,((3*'level3+'!S$1)+3),FALSE)=0,"",VLOOKUP($F39,'level3+'!$B$10:$BF$468,((3*'level3+'!S$1)+3),FALSE))</f>
        <v>55.3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East Suffolk to Rural as a Region</v>
      </c>
      <c r="G42" s="69"/>
      <c r="H42" s="70"/>
      <c r="I42" s="19">
        <f>((I39-I40))</f>
        <v>-5.6053877003211525</v>
      </c>
      <c r="J42" s="19">
        <f>((J39-J40))</f>
        <v>-5.572823933953444</v>
      </c>
      <c r="K42" s="19">
        <f t="shared" ref="K42:Z42" si="9">((K39-K40))</f>
        <v>-6.2735522904062222</v>
      </c>
      <c r="L42" s="19">
        <f t="shared" si="9"/>
        <v>-6.8679232029969555</v>
      </c>
      <c r="M42" s="19">
        <f t="shared" si="9"/>
        <v>-4.2636504715291821</v>
      </c>
      <c r="N42" s="19">
        <f t="shared" si="9"/>
        <v>-2.2895316804407742</v>
      </c>
      <c r="O42" s="19">
        <f t="shared" si="9"/>
        <v>-1.2620522025278547</v>
      </c>
      <c r="P42" s="19">
        <f t="shared" si="9"/>
        <v>-5.3020460512418168</v>
      </c>
      <c r="Q42" s="19">
        <f t="shared" si="9"/>
        <v>-7.5394656695715057</v>
      </c>
      <c r="R42" s="19">
        <f t="shared" si="9"/>
        <v>-8.3755444139055868</v>
      </c>
      <c r="S42" s="19">
        <f t="shared" si="9"/>
        <v>-5.5700305071435068</v>
      </c>
      <c r="T42" s="19">
        <f t="shared" si="9"/>
        <v>-5.1603191329218774</v>
      </c>
      <c r="U42" s="19">
        <f t="shared" si="9"/>
        <v>-7.3411747015127418</v>
      </c>
      <c r="V42" s="19">
        <f t="shared" si="9"/>
        <v>-5.2885866138185733</v>
      </c>
      <c r="W42" s="19">
        <f t="shared" si="9"/>
        <v>-9.8891662769824862</v>
      </c>
      <c r="X42" s="19">
        <f t="shared" si="9"/>
        <v>-4.2465796572875334</v>
      </c>
      <c r="Y42" s="19">
        <f t="shared" si="9"/>
        <v>-2.7708763002995767</v>
      </c>
      <c r="Z42" s="38">
        <f t="shared" si="9"/>
        <v>-4.2398759114170517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East Suffolk to England</v>
      </c>
      <c r="G43" s="53"/>
      <c r="H43" s="54"/>
      <c r="I43" s="19">
        <f>(I39-I41)</f>
        <v>-4.6000000000000014</v>
      </c>
      <c r="J43" s="19">
        <f>(J39-J41)</f>
        <v>-4.6000000000000014</v>
      </c>
      <c r="K43" s="19">
        <f t="shared" ref="K43:Z43" si="10">(K39-K41)</f>
        <v>-5.2999999999999972</v>
      </c>
      <c r="L43" s="19">
        <f t="shared" si="10"/>
        <v>-5.6999999999999957</v>
      </c>
      <c r="M43" s="19">
        <f t="shared" si="10"/>
        <v>-3.8999999999999986</v>
      </c>
      <c r="N43" s="19">
        <f t="shared" si="10"/>
        <v>-1.6000000000000014</v>
      </c>
      <c r="O43" s="19">
        <f t="shared" si="10"/>
        <v>-0.60000000000000142</v>
      </c>
      <c r="P43" s="19">
        <f t="shared" si="10"/>
        <v>-5.2000000000000028</v>
      </c>
      <c r="Q43" s="19">
        <f t="shared" si="10"/>
        <v>-8.2000000000000028</v>
      </c>
      <c r="R43" s="19">
        <f t="shared" si="10"/>
        <v>-8.8999999999999986</v>
      </c>
      <c r="S43" s="19">
        <f t="shared" si="10"/>
        <v>-5.7999999999999972</v>
      </c>
      <c r="T43" s="19">
        <f t="shared" si="10"/>
        <v>-5.6000000000000014</v>
      </c>
      <c r="U43" s="19">
        <f t="shared" si="10"/>
        <v>-8.1000000000000014</v>
      </c>
      <c r="V43" s="19">
        <f t="shared" si="10"/>
        <v>-5.6000000000000014</v>
      </c>
      <c r="W43" s="19">
        <f t="shared" si="10"/>
        <v>-10.200000000000003</v>
      </c>
      <c r="X43" s="19">
        <f t="shared" si="10"/>
        <v>-4.6000000000000014</v>
      </c>
      <c r="Y43" s="19">
        <f t="shared" si="10"/>
        <v>-4.2000000000000028</v>
      </c>
      <c r="Z43" s="50">
        <f t="shared" si="10"/>
        <v>-6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East Suffolk</v>
      </c>
      <c r="G48" s="10"/>
      <c r="H48" s="11"/>
      <c r="I48" s="12" t="str">
        <f>IF(VLOOKUP($F48,participation!$B$10:$L$468,participation!E$1,FALSE)=0,"",VLOOKUP($F48,participation!$B$10:$L$468,participation!E$1,FALSE))</f>
        <v/>
      </c>
      <c r="J48" s="13" t="str">
        <f>IF(VLOOKUP($F48,participation!$B$10:$L$468,participation!F$1,FALSE)=0,"",VLOOKUP($F48,participation!$B$10:$L$468,participation!F$1,FALSE))</f>
        <v/>
      </c>
      <c r="K48" s="13">
        <f>IF(VLOOKUP($F48,participation!$B$10:$L$468,participation!G$1,FALSE)=0,"",VLOOKUP($F48,participation!$B$10:$L$468,participation!G$1,FALSE))</f>
        <v>5013</v>
      </c>
      <c r="L48" s="13">
        <f>IF(VLOOKUP($F48,participation!$B$10:$L$468,participation!H$1,FALSE)=0,"",VLOOKUP($F48,participation!$B$10:$L$468,participation!H$1,FALSE))</f>
        <v>4309</v>
      </c>
      <c r="M48" s="13">
        <f>IF(VLOOKUP($F48,participation!$B$10:$L$468,participation!I$1,FALSE)=0,"",VLOOKUP($F48,participation!$B$10:$L$468,participation!I$1,FALSE))</f>
        <v>4143</v>
      </c>
      <c r="N48" s="35">
        <f>IF(VLOOKUP($F48,participation!$B$10:$L$468,participation!J$1,FALSE)=0,"",VLOOKUP($F48,participation!$B$10:$L$468,participation!J$1,FALSE))</f>
        <v>4182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East Suffolk to Rural as a Region</v>
      </c>
      <c r="G51" s="66"/>
      <c r="H51" s="67"/>
      <c r="I51" s="19"/>
      <c r="J51" s="19"/>
      <c r="K51" s="19">
        <f t="shared" ref="K51:N51" si="12">100*((K48-K49))/K49</f>
        <v>-11.46039980739446</v>
      </c>
      <c r="L51" s="19">
        <f t="shared" si="12"/>
        <v>-12.840338152090409</v>
      </c>
      <c r="M51" s="19">
        <f t="shared" si="12"/>
        <v>-10.840474102979087</v>
      </c>
      <c r="N51" s="38">
        <f t="shared" si="12"/>
        <v>-11.903168734013022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East Suffolk to England</v>
      </c>
      <c r="G52" s="53"/>
      <c r="H52" s="54"/>
      <c r="I52" s="19"/>
      <c r="J52" s="19"/>
      <c r="K52" s="19">
        <f t="shared" ref="K52:N52" si="13">100*(K48-K50)/K50</f>
        <v>-19.495744339168137</v>
      </c>
      <c r="L52" s="19">
        <f t="shared" si="13"/>
        <v>-17.829900839054158</v>
      </c>
      <c r="M52" s="19">
        <f t="shared" si="13"/>
        <v>-15.672705068186444</v>
      </c>
      <c r="N52" s="38">
        <f t="shared" si="13"/>
        <v>-18.811881188118811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oQfgtJMU9F97IZju/RQmBJcG6h1asV5vhdCeCbofo/gJIzgoQoCabRUsWNKOuQp7xX4O7AA2h5Zw4kwRMJQpvQ==" saltValue="QR99zlZOp8n6cC/P6My8zw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2023-01-26T11:17:46Z</dcterms:modified>
</cp:coreProperties>
</file>