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766D84BF-4EAF-495B-AC4E-0933EE2D3D8B}" xr6:coauthVersionLast="47" xr6:coauthVersionMax="47" xr10:uidLastSave="{2E565696-00B7-4521-9A82-6C5A432C4F37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<sst xmlns="http://schemas.openxmlformats.org/spreadsheetml/2006/main" count="9140" uniqueCount="1378">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</sst>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Eden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6.4054171527920758</c:v>
                </c:pt>
                <c:pt idx="1">
                  <c:v>9.5169038339526875</c:v>
                </c:pt>
                <c:pt idx="2">
                  <c:v>8.4463214047566115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Eden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1563</c:v>
                </c:pt>
                <c:pt idx="1">
                  <c:v>1174</c:v>
                </c:pt>
                <c:pt idx="2">
                  <c:v>1105</c:v>
                </c:pt>
                <c:pt idx="3">
                  <c:v>989</c:v>
                </c:pt>
                <c:pt idx="4">
                  <c:v>925</c:v>
                </c:pt>
                <c:pt idx="5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Eden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43.7</c:v>
                </c:pt>
                <c:pt idx="1">
                  <c:v>46.7</c:v>
                </c:pt>
                <c:pt idx="2">
                  <c:v>47.3</c:v>
                </c:pt>
                <c:pt idx="3">
                  <c:v>45.3</c:v>
                </c:pt>
                <c:pt idx="4">
                  <c:v>55.3</c:v>
                </c:pt>
                <c:pt idx="5">
                  <c:v>48.9</c:v>
                </c:pt>
                <c:pt idx="6">
                  <c:v>47.6</c:v>
                </c:pt>
                <c:pt idx="7">
                  <c:v>45.9</c:v>
                </c:pt>
                <c:pt idx="8">
                  <c:v>56.2</c:v>
                </c:pt>
                <c:pt idx="9">
                  <c:v>49.1</c:v>
                </c:pt>
                <c:pt idx="10">
                  <c:v>53.9</c:v>
                </c:pt>
                <c:pt idx="11">
                  <c:v>62.9</c:v>
                </c:pt>
                <c:pt idx="12">
                  <c:v>54.1</c:v>
                </c:pt>
                <c:pt idx="13">
                  <c:v>59.3</c:v>
                </c:pt>
                <c:pt idx="14">
                  <c:v>55</c:v>
                </c:pt>
                <c:pt idx="15">
                  <c:v>59.9</c:v>
                </c:pt>
                <c:pt idx="16">
                  <c:v>64</c:v>
                </c:pt>
                <c:pt idx="17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Eden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5445</c:v>
                </c:pt>
                <c:pt idx="1">
                  <c:v>5053</c:v>
                </c:pt>
                <c:pt idx="2">
                  <c:v>4755</c:v>
                </c:pt>
                <c:pt idx="3">
                  <c:v>4166</c:v>
                </c:pt>
                <c:pt idx="4">
                  <c:v>3551</c:v>
                </c:pt>
                <c:pt idx="5">
                  <c:v>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Eden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870</c:v>
                </c:pt>
                <c:pt idx="1">
                  <c:v>934</c:v>
                </c:pt>
                <c:pt idx="2">
                  <c:v>825</c:v>
                </c:pt>
                <c:pt idx="3">
                  <c:v>438</c:v>
                </c:pt>
                <c:pt idx="4">
                  <c:v>570</c:v>
                </c:pt>
                <c:pt idx="5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457200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21031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Eden was consistently lower than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Eden were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between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Eden moved above and below the rural and England situations over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Eden was consistently below both the rural and England situations.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Eden were consistently greater than the England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situation but did in some years drop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99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Eden</v>
      </c>
      <c r="G12" s="10"/>
      <c r="H12" s="11"/>
      <c r="I12" s="12">
        <f>IF(VLOOKUP($F12,'E&amp;T'!$B$10:$Q$468,'E&amp;T'!O$1,FALSE)=0,"",VLOOKUP($F12,'E&amp;T'!$B$10:$Q$468,'E&amp;T'!O$1,FALSE))</f>
        <v>6.4054171527920758</v>
      </c>
      <c r="J12" s="13">
        <f>IF(VLOOKUP($F12,'E&amp;T'!$B$10:$Q$468,'E&amp;T'!P$1,FALSE)=0,"",VLOOKUP($F12,'E&amp;T'!$B$10:$Q$468,'E&amp;T'!P$1,FALSE))</f>
        <v>9.5169038339526875</v>
      </c>
      <c r="K12" s="35">
        <f>IF(VLOOKUP($F12,'E&amp;T'!$B$10:$Q$468,'E&amp;T'!Q$1,FALSE)=0,"",VLOOKUP($F12,'E&amp;T'!$B$10:$Q$468,'E&amp;T'!Q$1,FALSE))</f>
        <v>8.4463214047566115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Eden to Rural as a Region</v>
      </c>
      <c r="G15" s="66"/>
      <c r="H15" s="67"/>
      <c r="I15" s="19">
        <f>100*((I12-I13))/I13</f>
        <v>-42.192366638570533</v>
      </c>
      <c r="J15" s="19">
        <f>100*((J12-J13))/J13</f>
        <v>-44.744817275722603</v>
      </c>
      <c r="K15" s="38">
        <f t="shared" ref="K15" si="0">100*((K12-K13))/K13</f>
        <v>-47.416054996854157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Eden to England</v>
      </c>
      <c r="G16" s="53"/>
      <c r="H16" s="54"/>
      <c r="I16" s="19">
        <f>100*(I12-I14)/I14</f>
        <v>-58.529437335581676</v>
      </c>
      <c r="J16" s="19">
        <f>100*(J12-J14)/J14</f>
        <v>-66.265025046777268</v>
      </c>
      <c r="K16" s="38">
        <f t="shared" ref="K16" si="1">100*(K12-K14)/K14</f>
        <v>-71.571262543831367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Eden</v>
      </c>
      <c r="G21" s="10"/>
      <c r="H21" s="11"/>
      <c r="I21" s="12">
        <f>IF(VLOOKUP($F21,appstarts!$B$10:$L$468,appstarts!E$1,FALSE)=0,"",VLOOKUP($F21,appstarts!$B$10:$L$468,appstarts!E$1,FALSE))</f>
        <v>1563</v>
      </c>
      <c r="J21" s="13">
        <f>IF(VLOOKUP($F21,appstarts!$B$10:$L$468,appstarts!F$1,FALSE)=0,"",VLOOKUP($F21,appstarts!$B$10:$L$468,appstarts!F$1,FALSE))</f>
        <v>1174</v>
      </c>
      <c r="K21" s="13">
        <f>IF(VLOOKUP($F21,appstarts!$B$10:$L$468,appstarts!G$1,FALSE)=0,"",VLOOKUP($F21,appstarts!$B$10:$L$468,appstarts!G$1,FALSE))</f>
        <v>1105</v>
      </c>
      <c r="L21" s="13">
        <f>IF(VLOOKUP($F21,appstarts!$B$10:$L$468,appstarts!H$1,FALSE)=0,"",VLOOKUP($F21,appstarts!$B$10:$L$468,appstarts!H$1,FALSE))</f>
        <v>989</v>
      </c>
      <c r="M21" s="13">
        <f>IF(VLOOKUP($F21,appstarts!$B$10:$L$468,appstarts!I$1,FALSE)=0,"",VLOOKUP($F21,appstarts!$B$10:$L$468,appstarts!I$1,FALSE))</f>
        <v>925</v>
      </c>
      <c r="N21" s="35">
        <f>IF(VLOOKUP($F21,appstarts!$B$10:$L$468,appstarts!J$1,FALSE)=0,"",VLOOKUP($F21,appstarts!$B$10:$L$468,appstarts!J$1,FALSE))</f>
        <v>1037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Eden to Rural as a Region</v>
      </c>
      <c r="G24" s="66"/>
      <c r="H24" s="67"/>
      <c r="I24" s="19">
        <f>100*((I21-I22))/I22</f>
        <v>-4.6246910854138852</v>
      </c>
      <c r="J24" s="19">
        <f>100*((J21-J22))/J22</f>
        <v>-7.3748433713609476</v>
      </c>
      <c r="K24" s="19">
        <f t="shared" ref="K24:N24" si="3">100*((K21-K22))/K22</f>
        <v>-15.297761923862479</v>
      </c>
      <c r="L24" s="19">
        <f t="shared" si="3"/>
        <v>-11.669808170135344</v>
      </c>
      <c r="M24" s="19">
        <f t="shared" si="3"/>
        <v>-13.611801505125989</v>
      </c>
      <c r="N24" s="38">
        <f t="shared" si="3"/>
        <v>-11.191397266218738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Eden to England</v>
      </c>
      <c r="G25" s="53"/>
      <c r="H25" s="54"/>
      <c r="I25" s="19">
        <f>100*(I21-I23)/I23</f>
        <v>10.070422535211268</v>
      </c>
      <c r="J25" s="19">
        <f>100*(J21-J23)/J23</f>
        <v>9.2093023255813957</v>
      </c>
      <c r="K25" s="19">
        <f t="shared" ref="K25:N25" si="4">100*(K21-K23)/K23</f>
        <v>-1.5151515151515151</v>
      </c>
      <c r="L25" s="19">
        <f t="shared" si="4"/>
        <v>7.7342047930283222</v>
      </c>
      <c r="M25" s="19">
        <f t="shared" si="4"/>
        <v>1.4254385964912282</v>
      </c>
      <c r="N25" s="38">
        <f t="shared" si="4"/>
        <v>4.6417759838546919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Eden</v>
      </c>
      <c r="G30" s="10"/>
      <c r="H30" s="11"/>
      <c r="I30" s="12">
        <f>IF(VLOOKUP($F30,appachieve!$B$10:$L$468,appachieve!E$1,FALSE)=0,"",VLOOKUP($F30,appachieve!$B$10:$L$468,appachieve!E$1,FALSE))</f>
        <v>870</v>
      </c>
      <c r="J30" s="13">
        <f>IF(VLOOKUP($F30,appachieve!$B$10:$L$468,appachieve!F$1,FALSE)=0,"",VLOOKUP($F30,appachieve!$B$10:$L$468,appachieve!F$1,FALSE))</f>
        <v>934</v>
      </c>
      <c r="K30" s="13">
        <f>IF(VLOOKUP($F30,appachieve!$B$10:$L$468,appachieve!G$1,FALSE)=0,"",VLOOKUP($F30,appachieve!$B$10:$L$468,appachieve!G$1,FALSE))</f>
        <v>825</v>
      </c>
      <c r="L30" s="13">
        <f>IF(VLOOKUP($F30,appachieve!$B$10:$L$468,appachieve!H$1,FALSE)=0,"",VLOOKUP($F30,appachieve!$B$10:$L$468,appachieve!H$1,FALSE))</f>
        <v>438</v>
      </c>
      <c r="M30" s="13">
        <f>IF(VLOOKUP($F30,appachieve!$B$10:$L$468,appachieve!I$1,FALSE)=0,"",VLOOKUP($F30,appachieve!$B$10:$L$468,appachieve!I$1,FALSE))</f>
        <v>570</v>
      </c>
      <c r="N30" s="35">
        <f>IF(VLOOKUP($F30,appachieve!$B$10:$L$468,appachieve!J$1,FALSE)=0,"",VLOOKUP($F30,appachieve!$B$10:$L$468,appachieve!J$1,FALSE))</f>
        <v>532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Eden to Rural as a Region</v>
      </c>
      <c r="G33" s="66"/>
      <c r="H33" s="67"/>
      <c r="I33" s="19">
        <f>100*((I30-I31))/I31</f>
        <v>-7.701485296263396</v>
      </c>
      <c r="J33" s="19">
        <f>100*((J30-J31))/J31</f>
        <v>0.24584329174092343</v>
      </c>
      <c r="K33" s="19">
        <f t="shared" ref="K33:N33" si="6">100*((K30-K31))/K31</f>
        <v>25.677922242477294</v>
      </c>
      <c r="L33" s="19">
        <f t="shared" si="6"/>
        <v>-18.21529448324636</v>
      </c>
      <c r="M33" s="19">
        <f t="shared" si="6"/>
        <v>4.5232049939286441</v>
      </c>
      <c r="N33" s="38">
        <f t="shared" si="6"/>
        <v>10.159591831590994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Eden to England</v>
      </c>
      <c r="G34" s="53"/>
      <c r="H34" s="54"/>
      <c r="I34" s="19">
        <f>100*(I30-I32)/I32</f>
        <v>9.1593475533249684</v>
      </c>
      <c r="J34" s="19">
        <f>100*(J30-J32)/J32</f>
        <v>18.227848101265824</v>
      </c>
      <c r="K34" s="19">
        <f t="shared" ref="K34:N34" si="7">100*(K30-K32)/K32</f>
        <v>56.25</v>
      </c>
      <c r="L34" s="19">
        <f t="shared" si="7"/>
        <v>4.7846889952153111</v>
      </c>
      <c r="M34" s="19">
        <f t="shared" si="7"/>
        <v>28.378378378378379</v>
      </c>
      <c r="N34" s="38">
        <f t="shared" si="7"/>
        <v>36.760925449871465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Eden</v>
      </c>
      <c r="G39" s="10"/>
      <c r="H39" s="11"/>
      <c r="I39" s="12">
        <f>IF(VLOOKUP($F39,'level3+'!$B$10:$BF$468,((3*'level3+'!B$1)+3),FALSE)=0,"",VLOOKUP($F39,'level3+'!$B$10:$BF$468,((3*'level3+'!B$1)+3),FALSE))</f>
        <v>43.7</v>
      </c>
      <c r="J39" s="12">
        <f>IF(VLOOKUP($F39,'level3+'!$B$10:$BF$468,((3*'level3+'!C$1)+3),FALSE)=0,"",VLOOKUP($F39,'level3+'!$B$10:$BF$468,((3*'level3+'!C$1)+3),FALSE))</f>
        <v>46.7</v>
      </c>
      <c r="K39" s="12">
        <f>IF(VLOOKUP($F39,'level3+'!$B$10:$BF$468,((3*'level3+'!D$1)+3),FALSE)=0,"",VLOOKUP($F39,'level3+'!$B$10:$BF$468,((3*'level3+'!D$1)+3),FALSE))</f>
        <v>47.3</v>
      </c>
      <c r="L39" s="12">
        <f>IF(VLOOKUP($F39,'level3+'!$B$10:$BF$468,((3*'level3+'!E$1)+3),FALSE)=0,"",VLOOKUP($F39,'level3+'!$B$10:$BF$468,((3*'level3+'!E$1)+3),FALSE))</f>
        <v>45.3</v>
      </c>
      <c r="M39" s="12">
        <f>IF(VLOOKUP($F39,'level3+'!$B$10:$BF$468,((3*'level3+'!F$1)+3),FALSE)=0,"",VLOOKUP($F39,'level3+'!$B$10:$BF$468,((3*'level3+'!F$1)+3),FALSE))</f>
        <v>55.3</v>
      </c>
      <c r="N39" s="12">
        <f>IF(VLOOKUP($F39,'level3+'!$B$10:$BF$468,((3*'level3+'!G$1)+3),FALSE)=0,"",VLOOKUP($F39,'level3+'!$B$10:$BF$468,((3*'level3+'!G$1)+3),FALSE))</f>
        <v>48.9</v>
      </c>
      <c r="O39" s="12">
        <f>IF(VLOOKUP($F39,'level3+'!$B$10:$BF$468,((3*'level3+'!H$1)+3),FALSE)=0,"",VLOOKUP($F39,'level3+'!$B$10:$BF$468,((3*'level3+'!H$1)+3),FALSE))</f>
        <v>47.6</v>
      </c>
      <c r="P39" s="12">
        <f>IF(VLOOKUP($F39,'level3+'!$B$10:$BF$468,((3*'level3+'!I$1)+3),FALSE)=0,"",VLOOKUP($F39,'level3+'!$B$10:$BF$468,((3*'level3+'!I$1)+3),FALSE))</f>
        <v>45.9</v>
      </c>
      <c r="Q39" s="12">
        <f>IF(VLOOKUP($F39,'level3+'!$B$10:$BF$468,((3*'level3+'!J$1)+3),FALSE)=0,"",VLOOKUP($F39,'level3+'!$B$10:$BF$468,((3*'level3+'!J$1)+3),FALSE))</f>
        <v>56.2</v>
      </c>
      <c r="R39" s="12">
        <f>IF(VLOOKUP($F39,'level3+'!$B$10:$BF$468,((3*'level3+'!K$1)+3),FALSE)=0,"",VLOOKUP($F39,'level3+'!$B$10:$BF$468,((3*'level3+'!K$1)+3),FALSE))</f>
        <v>49.1</v>
      </c>
      <c r="S39" s="12">
        <f>IF(VLOOKUP($F39,'level3+'!$B$10:$BF$468,((3*'level3+'!L$1)+3),FALSE)=0,"",VLOOKUP($F39,'level3+'!$B$10:$BF$468,((3*'level3+'!L$1)+3),FALSE))</f>
        <v>53.9</v>
      </c>
      <c r="T39" s="12">
        <f>IF(VLOOKUP($F39,'level3+'!$B$10:$BF$468,((3*'level3+'!M$1)+3),FALSE)=0,"",VLOOKUP($F39,'level3+'!$B$10:$BF$468,((3*'level3+'!M$1)+3),FALSE))</f>
        <v>62.9</v>
      </c>
      <c r="U39" s="12">
        <f>IF(VLOOKUP($F39,'level3+'!$B$10:$BF$468,((3*'level3+'!N$1)+3),FALSE)=0,"",VLOOKUP($F39,'level3+'!$B$10:$BF$468,((3*'level3+'!N$1)+3),FALSE))</f>
        <v>54.1</v>
      </c>
      <c r="V39" s="12">
        <f>IF(VLOOKUP($F39,'level3+'!$B$10:$BF$468,((3*'level3+'!O$1)+3),FALSE)=0,"",VLOOKUP($F39,'level3+'!$B$10:$BF$468,((3*'level3+'!O$1)+3),FALSE))</f>
        <v>59.3</v>
      </c>
      <c r="W39" s="12">
        <f>IF(VLOOKUP($F39,'level3+'!$B$10:$BF$468,((3*'level3+'!P$1)+3),FALSE)=0,"",VLOOKUP($F39,'level3+'!$B$10:$BF$468,((3*'level3+'!P$1)+3),FALSE))</f>
        <v>55</v>
      </c>
      <c r="X39" s="12">
        <f>IF(VLOOKUP($F39,'level3+'!$B$10:$BF$468,((3*'level3+'!Q$1)+3),FALSE)=0,"",VLOOKUP($F39,'level3+'!$B$10:$BF$468,((3*'level3+'!Q$1)+3),FALSE))</f>
        <v>59.9</v>
      </c>
      <c r="Y39" s="12">
        <f>IF(VLOOKUP($F39,'level3+'!$B$10:$BF$468,((3*'level3+'!R$1)+3),FALSE)=0,"",VLOOKUP($F39,'level3+'!$B$10:$BF$468,((3*'level3+'!R$1)+3),FALSE))</f>
        <v>64</v>
      </c>
      <c r="Z39" s="47">
        <f>IF(VLOOKUP($F39,'level3+'!$B$10:$BF$468,((3*'level3+'!S$1)+3),FALSE)=0,"",VLOOKUP($F39,'level3+'!$B$10:$BF$468,((3*'level3+'!S$1)+3),FALSE))</f>
        <v>46.4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Eden to Rural as a Region</v>
      </c>
      <c r="G42" s="69"/>
      <c r="H42" s="70"/>
      <c r="I42" s="19">
        <f>((I39-I40))</f>
        <v>-0.70538770032114684</v>
      </c>
      <c r="J42" s="19">
        <f>((J39-J40))</f>
        <v>1.7271760660465603</v>
      </c>
      <c r="K42" s="19">
        <f t="shared" ref="K42:Z42" si="9">((K39-K40))</f>
        <v>1.526447709593775</v>
      </c>
      <c r="L42" s="19">
        <f t="shared" si="9"/>
        <v>-1.6679232029969597</v>
      </c>
      <c r="M42" s="19">
        <f t="shared" si="9"/>
        <v>9.3363495284708122</v>
      </c>
      <c r="N42" s="19">
        <f t="shared" si="9"/>
        <v>1.3104683195592273</v>
      </c>
      <c r="O42" s="19">
        <f t="shared" si="9"/>
        <v>-1.7620522025278547</v>
      </c>
      <c r="P42" s="19">
        <f t="shared" si="9"/>
        <v>-4.7020460512418154</v>
      </c>
      <c r="Q42" s="19">
        <f t="shared" si="9"/>
        <v>3.7605343304284986</v>
      </c>
      <c r="R42" s="19">
        <f t="shared" si="9"/>
        <v>-4.175544413905584</v>
      </c>
      <c r="S42" s="19">
        <f t="shared" si="9"/>
        <v>-0.6700305071435082</v>
      </c>
      <c r="T42" s="19">
        <f t="shared" si="9"/>
        <v>7.7396808670781212</v>
      </c>
      <c r="U42" s="19">
        <f t="shared" si="9"/>
        <v>-1.8411747015127418</v>
      </c>
      <c r="V42" s="19">
        <f t="shared" si="9"/>
        <v>2.6114133861814253</v>
      </c>
      <c r="W42" s="19">
        <f t="shared" si="9"/>
        <v>-2.3891662769824862</v>
      </c>
      <c r="X42" s="19">
        <f t="shared" si="9"/>
        <v>1.7534203427124666</v>
      </c>
      <c r="Y42" s="19">
        <f t="shared" si="9"/>
        <v>4.2291236997004233</v>
      </c>
      <c r="Z42" s="38">
        <f t="shared" si="9"/>
        <v>-13.13987591141705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Eden to England</v>
      </c>
      <c r="G43" s="53"/>
      <c r="H43" s="54"/>
      <c r="I43" s="19">
        <f>(I39-I41)</f>
        <v>0.30000000000000426</v>
      </c>
      <c r="J43" s="19">
        <f>(J39-J41)</f>
        <v>2.7000000000000028</v>
      </c>
      <c r="K43" s="19">
        <f t="shared" ref="K43:Z43" si="10">(K39-K41)</f>
        <v>2.5</v>
      </c>
      <c r="L43" s="19">
        <f t="shared" si="10"/>
        <v>-0.5</v>
      </c>
      <c r="M43" s="19">
        <f t="shared" si="10"/>
        <v>9.6999999999999957</v>
      </c>
      <c r="N43" s="19">
        <f t="shared" si="10"/>
        <v>2</v>
      </c>
      <c r="O43" s="19">
        <f t="shared" si="10"/>
        <v>-1.1000000000000014</v>
      </c>
      <c r="P43" s="19">
        <f t="shared" si="10"/>
        <v>-4.6000000000000014</v>
      </c>
      <c r="Q43" s="19">
        <f t="shared" si="10"/>
        <v>3.1000000000000014</v>
      </c>
      <c r="R43" s="19">
        <f t="shared" si="10"/>
        <v>-4.6999999999999957</v>
      </c>
      <c r="S43" s="19">
        <f t="shared" si="10"/>
        <v>-0.89999999999999858</v>
      </c>
      <c r="T43" s="19">
        <f t="shared" si="10"/>
        <v>7.2999999999999972</v>
      </c>
      <c r="U43" s="19">
        <f t="shared" si="10"/>
        <v>-2.6000000000000014</v>
      </c>
      <c r="V43" s="19">
        <f t="shared" si="10"/>
        <v>2.2999999999999972</v>
      </c>
      <c r="W43" s="19">
        <f t="shared" si="10"/>
        <v>-2.7000000000000028</v>
      </c>
      <c r="X43" s="19">
        <f t="shared" si="10"/>
        <v>1.3999999999999986</v>
      </c>
      <c r="Y43" s="19">
        <f t="shared" si="10"/>
        <v>2.7999999999999972</v>
      </c>
      <c r="Z43" s="50">
        <f t="shared" si="10"/>
        <v>-14.899999999999999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Eden</v>
      </c>
      <c r="G48" s="10"/>
      <c r="H48" s="11"/>
      <c r="I48" s="12">
        <f>IF(VLOOKUP($F48,participation!$B$10:$L$468,participation!E$1,FALSE)=0,"",VLOOKUP($F48,participation!$B$10:$L$468,participation!E$1,FALSE))</f>
        <v>5445</v>
      </c>
      <c r="J48" s="13">
        <f>IF(VLOOKUP($F48,participation!$B$10:$L$468,participation!F$1,FALSE)=0,"",VLOOKUP($F48,participation!$B$10:$L$468,participation!F$1,FALSE))</f>
        <v>5053</v>
      </c>
      <c r="K48" s="13">
        <f>IF(VLOOKUP($F48,participation!$B$10:$L$468,participation!G$1,FALSE)=0,"",VLOOKUP($F48,participation!$B$10:$L$468,participation!G$1,FALSE))</f>
        <v>4755</v>
      </c>
      <c r="L48" s="13">
        <f>IF(VLOOKUP($F48,participation!$B$10:$L$468,participation!H$1,FALSE)=0,"",VLOOKUP($F48,participation!$B$10:$L$468,participation!H$1,FALSE))</f>
        <v>4166</v>
      </c>
      <c r="M48" s="13">
        <f>IF(VLOOKUP($F48,participation!$B$10:$L$468,participation!I$1,FALSE)=0,"",VLOOKUP($F48,participation!$B$10:$L$468,participation!I$1,FALSE))</f>
        <v>3551</v>
      </c>
      <c r="N48" s="35">
        <f>IF(VLOOKUP($F48,participation!$B$10:$L$468,participation!J$1,FALSE)=0,"",VLOOKUP($F48,participation!$B$10:$L$468,participation!J$1,FALSE))</f>
        <v>3385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Eden to Rural as a Region</v>
      </c>
      <c r="G51" s="66"/>
      <c r="H51" s="67"/>
      <c r="I51" s="19">
        <f>100*((I48-I49))/I49</f>
        <v>-12.927386341758355</v>
      </c>
      <c r="J51" s="19">
        <f>100*((J48-J49))/J49</f>
        <v>-14.240070332421453</v>
      </c>
      <c r="K51" s="19">
        <f t="shared" ref="K51:N51" si="12">100*((K48-K49))/K49</f>
        <v>-16.017195508510007</v>
      </c>
      <c r="L51" s="19">
        <f t="shared" si="12"/>
        <v>-15.732849557115026</v>
      </c>
      <c r="M51" s="19">
        <f t="shared" si="12"/>
        <v>-23.580623591522748</v>
      </c>
      <c r="N51" s="38">
        <f t="shared" si="12"/>
        <v>-28.692545711294617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Eden to England</v>
      </c>
      <c r="G52" s="53"/>
      <c r="H52" s="54"/>
      <c r="I52" s="19">
        <f>100*(I48-I50)/I50</f>
        <v>-19.784914555097231</v>
      </c>
      <c r="J52" s="19">
        <f>100*(J48-J50)/J50</f>
        <v>-23.299939283545839</v>
      </c>
      <c r="K52" s="19">
        <f t="shared" ref="K52:N52" si="13">100*(K48-K50)/K50</f>
        <v>-23.638991488678336</v>
      </c>
      <c r="L52" s="19">
        <f t="shared" si="13"/>
        <v>-20.556826849733028</v>
      </c>
      <c r="M52" s="19">
        <f t="shared" si="13"/>
        <v>-27.722369224506412</v>
      </c>
      <c r="N52" s="38">
        <f t="shared" si="13"/>
        <v>-34.28460493108134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Ird6NJw0/1spI2WxzgXFzOExb/DDwc8odQ8uXJjfo7X3Yc/lhzDaTay5pTd/1XOR+h3Yqi1zGOQZa15ocrz/1Q==" saltValue="I04uDqndjFMZaUhyZnwNf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2023-01-26T11:52:06Z</dcterms:modified>
</cp:coreProperties>
</file>