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932B0484-6DA2-4AE8-A8DF-F5815D3DECE2}" xr6:coauthVersionLast="47" xr6:coauthVersionMax="47" xr10:uidLastSave="{8713BCE6-DF67-4712-B8AA-3AC0D785337E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<sst xmlns="http://schemas.openxmlformats.org/spreadsheetml/2006/main" count="9140" uniqueCount="1378">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</sst>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Hambleton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9.7045503558335131</c:v>
                </c:pt>
                <c:pt idx="1">
                  <c:v>14.881151881594295</c:v>
                </c:pt>
                <c:pt idx="2">
                  <c:v>13.587870471270397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Hambleton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1507</c:v>
                </c:pt>
                <c:pt idx="1">
                  <c:v>1136</c:v>
                </c:pt>
                <c:pt idx="2">
                  <c:v>1105</c:v>
                </c:pt>
                <c:pt idx="3">
                  <c:v>1110</c:v>
                </c:pt>
                <c:pt idx="4">
                  <c:v>1124</c:v>
                </c:pt>
                <c:pt idx="5">
                  <c:v>1296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Hambleton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55.1</c:v>
                </c:pt>
                <c:pt idx="1">
                  <c:v>50.2</c:v>
                </c:pt>
                <c:pt idx="2">
                  <c:v>50.2</c:v>
                </c:pt>
                <c:pt idx="3">
                  <c:v>45.7</c:v>
                </c:pt>
                <c:pt idx="4">
                  <c:v>50</c:v>
                </c:pt>
                <c:pt idx="5">
                  <c:v>53.1</c:v>
                </c:pt>
                <c:pt idx="6">
                  <c:v>56</c:v>
                </c:pt>
                <c:pt idx="7">
                  <c:v>47.5</c:v>
                </c:pt>
                <c:pt idx="8">
                  <c:v>53.7</c:v>
                </c:pt>
                <c:pt idx="9">
                  <c:v>60.2</c:v>
                </c:pt>
                <c:pt idx="10">
                  <c:v>59.2</c:v>
                </c:pt>
                <c:pt idx="11">
                  <c:v>58.2</c:v>
                </c:pt>
                <c:pt idx="12">
                  <c:v>51.7</c:v>
                </c:pt>
                <c:pt idx="13">
                  <c:v>52</c:v>
                </c:pt>
                <c:pt idx="14">
                  <c:v>68.599999999999994</c:v>
                </c:pt>
                <c:pt idx="15">
                  <c:v>66</c:v>
                </c:pt>
                <c:pt idx="16">
                  <c:v>62.1</c:v>
                </c:pt>
                <c:pt idx="17">
                  <c:v>66.400000000000006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Hambleton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5303</c:v>
                </c:pt>
                <c:pt idx="1">
                  <c:v>5089</c:v>
                </c:pt>
                <c:pt idx="2">
                  <c:v>4818</c:v>
                </c:pt>
                <c:pt idx="3">
                  <c:v>4686</c:v>
                </c:pt>
                <c:pt idx="4">
                  <c:v>4536</c:v>
                </c:pt>
                <c:pt idx="5">
                  <c:v>4558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Hambleton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873</c:v>
                </c:pt>
                <c:pt idx="1">
                  <c:v>930</c:v>
                </c:pt>
                <c:pt idx="2">
                  <c:v>645</c:v>
                </c:pt>
                <c:pt idx="3">
                  <c:v>433</c:v>
                </c:pt>
                <c:pt idx="4">
                  <c:v>536</c:v>
                </c:pt>
                <c:pt idx="5">
                  <c:v>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 for Hambleton was consistently below both the rural and England levels.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Hambleton was generally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greater than the England situation and moved above the rural position towards the end of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proportion for Hambleton over the course of the period considered here was generally greater than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Hambleton was consistently below</a:t>
          </a:r>
          <a:r>
            <a:rPr lang="en-GB" sz="1200" baseline="0">
              <a:effectLst/>
              <a:latin typeface="Avenir Next LT Pro" panose="020B0504020202020204" pitchFamily="34" charset="0"/>
            </a:rPr>
            <a:t> the rural and England situations with a generally reducing gap to both.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Hambleton was consistently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between the rural and England situations during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121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Hambleton</v>
      </c>
      <c r="G12" s="10"/>
      <c r="H12" s="11"/>
      <c r="I12" s="12">
        <f>IF(VLOOKUP($F12,'E&amp;T'!$B$10:$Q$468,'E&amp;T'!O$1,FALSE)=0,"",VLOOKUP($F12,'E&amp;T'!$B$10:$Q$468,'E&amp;T'!O$1,FALSE))</f>
        <v>9.7045503558335131</v>
      </c>
      <c r="J12" s="13">
        <f>IF(VLOOKUP($F12,'E&amp;T'!$B$10:$Q$468,'E&amp;T'!P$1,FALSE)=0,"",VLOOKUP($F12,'E&amp;T'!$B$10:$Q$468,'E&amp;T'!P$1,FALSE))</f>
        <v>14.881151881594295</v>
      </c>
      <c r="K12" s="35">
        <f>IF(VLOOKUP($F12,'E&amp;T'!$B$10:$Q$468,'E&amp;T'!Q$1,FALSE)=0,"",VLOOKUP($F12,'E&amp;T'!$B$10:$Q$468,'E&amp;T'!Q$1,FALSE))</f>
        <v>13.587870471270397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Hambleton to Rural as a Region</v>
      </c>
      <c r="G15" s="66"/>
      <c r="H15" s="67"/>
      <c r="I15" s="19">
        <f>100*((I12-I13))/I13</f>
        <v>-12.418336616371828</v>
      </c>
      <c r="J15" s="19">
        <f>100*((J12-J13))/J13</f>
        <v>-13.599971092310083</v>
      </c>
      <c r="K15" s="38">
        <f t="shared" ref="K15" si="0">100*((K12-K13))/K13</f>
        <v>-15.406506651668076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Hambleton to England</v>
      </c>
      <c r="G16" s="53"/>
      <c r="H16" s="54"/>
      <c r="I16" s="19">
        <f>100*(I12-I14)/I14</f>
        <v>-37.169874488787926</v>
      </c>
      <c r="J16" s="19">
        <f>100*(J12-J14)/J14</f>
        <v>-47.250146186232598</v>
      </c>
      <c r="K16" s="38">
        <f t="shared" ref="K16" si="1">100*(K12-K14)/K14</f>
        <v>-54.265770421827398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Hambleton</v>
      </c>
      <c r="G21" s="10"/>
      <c r="H21" s="11"/>
      <c r="I21" s="12">
        <f>IF(VLOOKUP($F21,appstarts!$B$10:$L$468,appstarts!E$1,FALSE)=0,"",VLOOKUP($F21,appstarts!$B$10:$L$468,appstarts!E$1,FALSE))</f>
        <v>1507</v>
      </c>
      <c r="J21" s="13">
        <f>IF(VLOOKUP($F21,appstarts!$B$10:$L$468,appstarts!F$1,FALSE)=0,"",VLOOKUP($F21,appstarts!$B$10:$L$468,appstarts!F$1,FALSE))</f>
        <v>1136</v>
      </c>
      <c r="K21" s="13">
        <f>IF(VLOOKUP($F21,appstarts!$B$10:$L$468,appstarts!G$1,FALSE)=0,"",VLOOKUP($F21,appstarts!$B$10:$L$468,appstarts!G$1,FALSE))</f>
        <v>1105</v>
      </c>
      <c r="L21" s="13">
        <f>IF(VLOOKUP($F21,appstarts!$B$10:$L$468,appstarts!H$1,FALSE)=0,"",VLOOKUP($F21,appstarts!$B$10:$L$468,appstarts!H$1,FALSE))</f>
        <v>1110</v>
      </c>
      <c r="M21" s="13">
        <f>IF(VLOOKUP($F21,appstarts!$B$10:$L$468,appstarts!I$1,FALSE)=0,"",VLOOKUP($F21,appstarts!$B$10:$L$468,appstarts!I$1,FALSE))</f>
        <v>1124</v>
      </c>
      <c r="N21" s="35">
        <f>IF(VLOOKUP($F21,appstarts!$B$10:$L$468,appstarts!J$1,FALSE)=0,"",VLOOKUP($F21,appstarts!$B$10:$L$468,appstarts!J$1,FALSE))</f>
        <v>1296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Hambleton to Rural as a Region</v>
      </c>
      <c r="G24" s="66"/>
      <c r="H24" s="67"/>
      <c r="I24" s="19">
        <f>100*((I21-I22))/I22</f>
        <v>-8.0418486664867075</v>
      </c>
      <c r="J24" s="19">
        <f>100*((J21-J22))/J22</f>
        <v>-10.372931916410593</v>
      </c>
      <c r="K24" s="19">
        <f t="shared" ref="K24:N24" si="3">100*((K21-K22))/K22</f>
        <v>-15.297761923862479</v>
      </c>
      <c r="L24" s="19">
        <f t="shared" si="3"/>
        <v>-0.86297984716909049</v>
      </c>
      <c r="M24" s="19">
        <f t="shared" si="3"/>
        <v>4.9733352521496084</v>
      </c>
      <c r="N24" s="38">
        <f t="shared" si="3"/>
        <v>10.989343435853922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Hambleton to England</v>
      </c>
      <c r="G25" s="53"/>
      <c r="H25" s="54"/>
      <c r="I25" s="19">
        <f>100*(I21-I23)/I23</f>
        <v>6.126760563380282</v>
      </c>
      <c r="J25" s="19">
        <f>100*(J21-J23)/J23</f>
        <v>5.6744186046511631</v>
      </c>
      <c r="K25" s="19">
        <f t="shared" ref="K25:N25" si="4">100*(K21-K23)/K23</f>
        <v>-1.5151515151515151</v>
      </c>
      <c r="L25" s="19">
        <f t="shared" si="4"/>
        <v>20.915032679738562</v>
      </c>
      <c r="M25" s="19">
        <f t="shared" si="4"/>
        <v>23.245614035087719</v>
      </c>
      <c r="N25" s="38">
        <f t="shared" si="4"/>
        <v>30.776992936427849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Hambleton</v>
      </c>
      <c r="G30" s="10"/>
      <c r="H30" s="11"/>
      <c r="I30" s="12">
        <f>IF(VLOOKUP($F30,appachieve!$B$10:$L$468,appachieve!E$1,FALSE)=0,"",VLOOKUP($F30,appachieve!$B$10:$L$468,appachieve!E$1,FALSE))</f>
        <v>873</v>
      </c>
      <c r="J30" s="13">
        <f>IF(VLOOKUP($F30,appachieve!$B$10:$L$468,appachieve!F$1,FALSE)=0,"",VLOOKUP($F30,appachieve!$B$10:$L$468,appachieve!F$1,FALSE))</f>
        <v>930</v>
      </c>
      <c r="K30" s="13">
        <f>IF(VLOOKUP($F30,appachieve!$B$10:$L$468,appachieve!G$1,FALSE)=0,"",VLOOKUP($F30,appachieve!$B$10:$L$468,appachieve!G$1,FALSE))</f>
        <v>645</v>
      </c>
      <c r="L30" s="13">
        <f>IF(VLOOKUP($F30,appachieve!$B$10:$L$468,appachieve!H$1,FALSE)=0,"",VLOOKUP($F30,appachieve!$B$10:$L$468,appachieve!H$1,FALSE))</f>
        <v>433</v>
      </c>
      <c r="M30" s="13">
        <f>IF(VLOOKUP($F30,appachieve!$B$10:$L$468,appachieve!I$1,FALSE)=0,"",VLOOKUP($F30,appachieve!$B$10:$L$468,appachieve!I$1,FALSE))</f>
        <v>536</v>
      </c>
      <c r="N30" s="35">
        <f>IF(VLOOKUP($F30,appachieve!$B$10:$L$468,appachieve!J$1,FALSE)=0,"",VLOOKUP($F30,appachieve!$B$10:$L$468,appachieve!J$1,FALSE))</f>
        <v>434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Hambleton to Rural as a Region</v>
      </c>
      <c r="G33" s="66"/>
      <c r="H33" s="67"/>
      <c r="I33" s="19">
        <f>100*((I30-I31))/I31</f>
        <v>-7.3832145559056839</v>
      </c>
      <c r="J33" s="19">
        <f>100*((J30-J31))/J31</f>
        <v>-0.18347509494747452</v>
      </c>
      <c r="K33" s="19">
        <f t="shared" ref="K33:N33" si="6">100*((K30-K31))/K31</f>
        <v>-1.7427153376995699</v>
      </c>
      <c r="L33" s="19">
        <f t="shared" si="6"/>
        <v>-19.148909843026654</v>
      </c>
      <c r="M33" s="19">
        <f t="shared" si="6"/>
        <v>-1.711512496937275</v>
      </c>
      <c r="N33" s="38">
        <f t="shared" si="6"/>
        <v>-10.132964558438927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Hambleton to England</v>
      </c>
      <c r="G34" s="53"/>
      <c r="H34" s="54"/>
      <c r="I34" s="19">
        <f>100*(I30-I32)/I32</f>
        <v>9.5357590966122956</v>
      </c>
      <c r="J34" s="19">
        <f>100*(J30-J32)/J32</f>
        <v>17.721518987341771</v>
      </c>
      <c r="K34" s="19">
        <f t="shared" ref="K34:N34" si="7">100*(K30-K32)/K32</f>
        <v>22.15909090909091</v>
      </c>
      <c r="L34" s="19">
        <f t="shared" si="7"/>
        <v>3.5885167464114831</v>
      </c>
      <c r="M34" s="19">
        <f t="shared" si="7"/>
        <v>20.72072072072072</v>
      </c>
      <c r="N34" s="38">
        <f t="shared" si="7"/>
        <v>11.568123393316196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Hambleton</v>
      </c>
      <c r="G39" s="10"/>
      <c r="H39" s="11"/>
      <c r="I39" s="12">
        <f>IF(VLOOKUP($F39,'level3+'!$B$10:$BF$468,((3*'level3+'!B$1)+3),FALSE)=0,"",VLOOKUP($F39,'level3+'!$B$10:$BF$468,((3*'level3+'!B$1)+3),FALSE))</f>
        <v>55.1</v>
      </c>
      <c r="J39" s="12">
        <f>IF(VLOOKUP($F39,'level3+'!$B$10:$BF$468,((3*'level3+'!C$1)+3),FALSE)=0,"",VLOOKUP($F39,'level3+'!$B$10:$BF$468,((3*'level3+'!C$1)+3),FALSE))</f>
        <v>50.2</v>
      </c>
      <c r="K39" s="12">
        <f>IF(VLOOKUP($F39,'level3+'!$B$10:$BF$468,((3*'level3+'!D$1)+3),FALSE)=0,"",VLOOKUP($F39,'level3+'!$B$10:$BF$468,((3*'level3+'!D$1)+3),FALSE))</f>
        <v>50.2</v>
      </c>
      <c r="L39" s="12">
        <f>IF(VLOOKUP($F39,'level3+'!$B$10:$BF$468,((3*'level3+'!E$1)+3),FALSE)=0,"",VLOOKUP($F39,'level3+'!$B$10:$BF$468,((3*'level3+'!E$1)+3),FALSE))</f>
        <v>45.7</v>
      </c>
      <c r="M39" s="12">
        <f>IF(VLOOKUP($F39,'level3+'!$B$10:$BF$468,((3*'level3+'!F$1)+3),FALSE)=0,"",VLOOKUP($F39,'level3+'!$B$10:$BF$468,((3*'level3+'!F$1)+3),FALSE))</f>
        <v>50</v>
      </c>
      <c r="N39" s="12">
        <f>IF(VLOOKUP($F39,'level3+'!$B$10:$BF$468,((3*'level3+'!G$1)+3),FALSE)=0,"",VLOOKUP($F39,'level3+'!$B$10:$BF$468,((3*'level3+'!G$1)+3),FALSE))</f>
        <v>53.1</v>
      </c>
      <c r="O39" s="12">
        <f>IF(VLOOKUP($F39,'level3+'!$B$10:$BF$468,((3*'level3+'!H$1)+3),FALSE)=0,"",VLOOKUP($F39,'level3+'!$B$10:$BF$468,((3*'level3+'!H$1)+3),FALSE))</f>
        <v>56</v>
      </c>
      <c r="P39" s="12">
        <f>IF(VLOOKUP($F39,'level3+'!$B$10:$BF$468,((3*'level3+'!I$1)+3),FALSE)=0,"",VLOOKUP($F39,'level3+'!$B$10:$BF$468,((3*'level3+'!I$1)+3),FALSE))</f>
        <v>47.5</v>
      </c>
      <c r="Q39" s="12">
        <f>IF(VLOOKUP($F39,'level3+'!$B$10:$BF$468,((3*'level3+'!J$1)+3),FALSE)=0,"",VLOOKUP($F39,'level3+'!$B$10:$BF$468,((3*'level3+'!J$1)+3),FALSE))</f>
        <v>53.7</v>
      </c>
      <c r="R39" s="12">
        <f>IF(VLOOKUP($F39,'level3+'!$B$10:$BF$468,((3*'level3+'!K$1)+3),FALSE)=0,"",VLOOKUP($F39,'level3+'!$B$10:$BF$468,((3*'level3+'!K$1)+3),FALSE))</f>
        <v>60.2</v>
      </c>
      <c r="S39" s="12">
        <f>IF(VLOOKUP($F39,'level3+'!$B$10:$BF$468,((3*'level3+'!L$1)+3),FALSE)=0,"",VLOOKUP($F39,'level3+'!$B$10:$BF$468,((3*'level3+'!L$1)+3),FALSE))</f>
        <v>59.2</v>
      </c>
      <c r="T39" s="12">
        <f>IF(VLOOKUP($F39,'level3+'!$B$10:$BF$468,((3*'level3+'!M$1)+3),FALSE)=0,"",VLOOKUP($F39,'level3+'!$B$10:$BF$468,((3*'level3+'!M$1)+3),FALSE))</f>
        <v>58.2</v>
      </c>
      <c r="U39" s="12">
        <f>IF(VLOOKUP($F39,'level3+'!$B$10:$BF$468,((3*'level3+'!N$1)+3),FALSE)=0,"",VLOOKUP($F39,'level3+'!$B$10:$BF$468,((3*'level3+'!N$1)+3),FALSE))</f>
        <v>51.7</v>
      </c>
      <c r="V39" s="12">
        <f>IF(VLOOKUP($F39,'level3+'!$B$10:$BF$468,((3*'level3+'!O$1)+3),FALSE)=0,"",VLOOKUP($F39,'level3+'!$B$10:$BF$468,((3*'level3+'!O$1)+3),FALSE))</f>
        <v>52</v>
      </c>
      <c r="W39" s="12">
        <f>IF(VLOOKUP($F39,'level3+'!$B$10:$BF$468,((3*'level3+'!P$1)+3),FALSE)=0,"",VLOOKUP($F39,'level3+'!$B$10:$BF$468,((3*'level3+'!P$1)+3),FALSE))</f>
        <v>68.599999999999994</v>
      </c>
      <c r="X39" s="12">
        <f>IF(VLOOKUP($F39,'level3+'!$B$10:$BF$468,((3*'level3+'!Q$1)+3),FALSE)=0,"",VLOOKUP($F39,'level3+'!$B$10:$BF$468,((3*'level3+'!Q$1)+3),FALSE))</f>
        <v>66</v>
      </c>
      <c r="Y39" s="12">
        <f>IF(VLOOKUP($F39,'level3+'!$B$10:$BF$468,((3*'level3+'!R$1)+3),FALSE)=0,"",VLOOKUP($F39,'level3+'!$B$10:$BF$468,((3*'level3+'!R$1)+3),FALSE))</f>
        <v>62.1</v>
      </c>
      <c r="Z39" s="47">
        <f>IF(VLOOKUP($F39,'level3+'!$B$10:$BF$468,((3*'level3+'!S$1)+3),FALSE)=0,"",VLOOKUP($F39,'level3+'!$B$10:$BF$468,((3*'level3+'!S$1)+3),FALSE))</f>
        <v>66.400000000000006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Hambleton to Rural as a Region</v>
      </c>
      <c r="G42" s="69"/>
      <c r="H42" s="70"/>
      <c r="I42" s="19">
        <f>((I39-I40))</f>
        <v>10.694612299678852</v>
      </c>
      <c r="J42" s="19">
        <f>((J39-J40))</f>
        <v>5.2271760660465603</v>
      </c>
      <c r="K42" s="19">
        <f t="shared" ref="K42:Z42" si="9">((K39-K40))</f>
        <v>4.4264477095937806</v>
      </c>
      <c r="L42" s="19">
        <f t="shared" si="9"/>
        <v>-1.267923202996954</v>
      </c>
      <c r="M42" s="19">
        <f t="shared" si="9"/>
        <v>4.0363495284708151</v>
      </c>
      <c r="N42" s="19">
        <f t="shared" si="9"/>
        <v>5.5104683195592301</v>
      </c>
      <c r="O42" s="19">
        <f t="shared" si="9"/>
        <v>6.6379477974721439</v>
      </c>
      <c r="P42" s="19">
        <f t="shared" si="9"/>
        <v>-3.102046051241814</v>
      </c>
      <c r="Q42" s="19">
        <f t="shared" si="9"/>
        <v>1.2605343304284986</v>
      </c>
      <c r="R42" s="19">
        <f t="shared" si="9"/>
        <v>6.9244555860944175</v>
      </c>
      <c r="S42" s="19">
        <f t="shared" si="9"/>
        <v>4.6299694928564961</v>
      </c>
      <c r="T42" s="19">
        <f t="shared" si="9"/>
        <v>3.0396808670781255</v>
      </c>
      <c r="U42" s="19">
        <f t="shared" si="9"/>
        <v>-4.2411747015127403</v>
      </c>
      <c r="V42" s="19">
        <f t="shared" si="9"/>
        <v>-4.6885866138185719</v>
      </c>
      <c r="W42" s="19">
        <f t="shared" si="9"/>
        <v>11.210833723017508</v>
      </c>
      <c r="X42" s="19">
        <f t="shared" si="9"/>
        <v>7.853420342712468</v>
      </c>
      <c r="Y42" s="19">
        <f t="shared" si="9"/>
        <v>2.3291236997004248</v>
      </c>
      <c r="Z42" s="38">
        <f t="shared" si="9"/>
        <v>6.8601240885829569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Hambleton to England</v>
      </c>
      <c r="G43" s="53"/>
      <c r="H43" s="54"/>
      <c r="I43" s="19">
        <f>(I39-I41)</f>
        <v>11.700000000000003</v>
      </c>
      <c r="J43" s="19">
        <f>(J39-J41)</f>
        <v>6.2000000000000028</v>
      </c>
      <c r="K43" s="19">
        <f t="shared" ref="K43:Z43" si="10">(K39-K41)</f>
        <v>5.4000000000000057</v>
      </c>
      <c r="L43" s="19">
        <f t="shared" si="10"/>
        <v>-9.9999999999994316E-2</v>
      </c>
      <c r="M43" s="19">
        <f t="shared" si="10"/>
        <v>4.3999999999999986</v>
      </c>
      <c r="N43" s="19">
        <f t="shared" si="10"/>
        <v>6.2000000000000028</v>
      </c>
      <c r="O43" s="19">
        <f t="shared" si="10"/>
        <v>7.2999999999999972</v>
      </c>
      <c r="P43" s="19">
        <f t="shared" si="10"/>
        <v>-3</v>
      </c>
      <c r="Q43" s="19">
        <f t="shared" si="10"/>
        <v>0.60000000000000142</v>
      </c>
      <c r="R43" s="19">
        <f t="shared" si="10"/>
        <v>6.4000000000000057</v>
      </c>
      <c r="S43" s="19">
        <f t="shared" si="10"/>
        <v>4.4000000000000057</v>
      </c>
      <c r="T43" s="19">
        <f t="shared" si="10"/>
        <v>2.6000000000000014</v>
      </c>
      <c r="U43" s="19">
        <f t="shared" si="10"/>
        <v>-5</v>
      </c>
      <c r="V43" s="19">
        <f t="shared" si="10"/>
        <v>-5</v>
      </c>
      <c r="W43" s="19">
        <f t="shared" si="10"/>
        <v>10.899999999999991</v>
      </c>
      <c r="X43" s="19">
        <f t="shared" si="10"/>
        <v>7.5</v>
      </c>
      <c r="Y43" s="19">
        <f t="shared" si="10"/>
        <v>0.89999999999999858</v>
      </c>
      <c r="Z43" s="50">
        <f t="shared" si="10"/>
        <v>5.1000000000000085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Hambleton</v>
      </c>
      <c r="G48" s="10"/>
      <c r="H48" s="11"/>
      <c r="I48" s="12">
        <f>IF(VLOOKUP($F48,participation!$B$10:$L$468,participation!E$1,FALSE)=0,"",VLOOKUP($F48,participation!$B$10:$L$468,participation!E$1,FALSE))</f>
        <v>5303</v>
      </c>
      <c r="J48" s="13">
        <f>IF(VLOOKUP($F48,participation!$B$10:$L$468,participation!F$1,FALSE)=0,"",VLOOKUP($F48,participation!$B$10:$L$468,participation!F$1,FALSE))</f>
        <v>5089</v>
      </c>
      <c r="K48" s="13">
        <f>IF(VLOOKUP($F48,participation!$B$10:$L$468,participation!G$1,FALSE)=0,"",VLOOKUP($F48,participation!$B$10:$L$468,participation!G$1,FALSE))</f>
        <v>4818</v>
      </c>
      <c r="L48" s="13">
        <f>IF(VLOOKUP($F48,participation!$B$10:$L$468,participation!H$1,FALSE)=0,"",VLOOKUP($F48,participation!$B$10:$L$468,participation!H$1,FALSE))</f>
        <v>4686</v>
      </c>
      <c r="M48" s="13">
        <f>IF(VLOOKUP($F48,participation!$B$10:$L$468,participation!I$1,FALSE)=0,"",VLOOKUP($F48,participation!$B$10:$L$468,participation!I$1,FALSE))</f>
        <v>4536</v>
      </c>
      <c r="N48" s="35">
        <f>IF(VLOOKUP($F48,participation!$B$10:$L$468,participation!J$1,FALSE)=0,"",VLOOKUP($F48,participation!$B$10:$L$468,participation!J$1,FALSE))</f>
        <v>4558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Hambleton to Rural as a Region</v>
      </c>
      <c r="G51" s="66"/>
      <c r="H51" s="67"/>
      <c r="I51" s="19">
        <f>100*((I48-I49))/I49</f>
        <v>-15.198150554700563</v>
      </c>
      <c r="J51" s="19">
        <f>100*((J48-J49))/J49</f>
        <v>-13.629075385254854</v>
      </c>
      <c r="K51" s="19">
        <f t="shared" ref="K51:N51" si="12">100*((K48-K49))/K49</f>
        <v>-14.904489581493419</v>
      </c>
      <c r="L51" s="19">
        <f t="shared" si="12"/>
        <v>-5.2146262661164204</v>
      </c>
      <c r="M51" s="19">
        <f t="shared" si="12"/>
        <v>-2.382908648591151</v>
      </c>
      <c r="N51" s="38">
        <f t="shared" si="12"/>
        <v>-3.982458892786072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Hambleton to England</v>
      </c>
      <c r="G52" s="53"/>
      <c r="H52" s="54"/>
      <c r="I52" s="19">
        <f>100*(I48-I50)/I50</f>
        <v>-21.876841484973482</v>
      </c>
      <c r="J52" s="19">
        <f>100*(J48-J50)/J50</f>
        <v>-22.753491196114147</v>
      </c>
      <c r="K52" s="19">
        <f t="shared" ref="K52:N52" si="13">100*(K48-K50)/K50</f>
        <v>-22.627268347518868</v>
      </c>
      <c r="L52" s="19">
        <f t="shared" si="13"/>
        <v>-10.640732265446225</v>
      </c>
      <c r="M52" s="19">
        <f t="shared" si="13"/>
        <v>-7.6735192346834928</v>
      </c>
      <c r="N52" s="38">
        <f t="shared" si="13"/>
        <v>-11.51232770335857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IHGTwDuYV59unAqNRYKvfPfm6hF4grdjMYbJ72BhtI4qp4iCxL0BAN+AcjE6eKEJdInTcdEa9ZYR7Txu9yZHMA==" saltValue="x+U5kWI++WZE1BA1+0BHvQ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2023-01-26T12:19:13Z</dcterms:modified>
</cp:coreProperties>
</file>