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CC240CC6-4B32-4262-A84B-EA10224352E6}" xr6:coauthVersionLast="47" xr6:coauthVersionMax="47" xr10:uidLastSave="{0EA9CE52-BBAB-487E-89BA-97ACEE8F6DC5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<sst xmlns="http://schemas.openxmlformats.org/spreadsheetml/2006/main" count="9140" uniqueCount="1378">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</sst>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9.4185869349424962</c:v>
                </c:pt>
                <c:pt idx="1">
                  <c:v>16.852255768568476</c:v>
                </c:pt>
                <c:pt idx="2">
                  <c:v>16.132970401786928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1613.8358709281076</c:v>
                </c:pt>
                <c:pt idx="1">
                  <c:v>1355.5448079019411</c:v>
                </c:pt>
                <c:pt idx="2">
                  <c:v>1438.1723312400038</c:v>
                </c:pt>
                <c:pt idx="3">
                  <c:v>1254.238680111192</c:v>
                </c:pt>
                <c:pt idx="4">
                  <c:v>1278.5846427686893</c:v>
                </c:pt>
                <c:pt idx="5">
                  <c:v>1329.71547420352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47</c:v>
                </c:pt>
                <c:pt idx="1">
                  <c:v>47.8</c:v>
                </c:pt>
                <c:pt idx="2">
                  <c:v>49.5</c:v>
                </c:pt>
                <c:pt idx="3">
                  <c:v>49.3</c:v>
                </c:pt>
                <c:pt idx="4">
                  <c:v>48.7</c:v>
                </c:pt>
                <c:pt idx="5">
                  <c:v>48.8</c:v>
                </c:pt>
                <c:pt idx="6">
                  <c:v>50.2</c:v>
                </c:pt>
                <c:pt idx="7">
                  <c:v>53.9</c:v>
                </c:pt>
                <c:pt idx="8">
                  <c:v>57.1</c:v>
                </c:pt>
                <c:pt idx="9">
                  <c:v>57.6</c:v>
                </c:pt>
                <c:pt idx="10">
                  <c:v>59.6</c:v>
                </c:pt>
                <c:pt idx="11">
                  <c:v>58.3</c:v>
                </c:pt>
                <c:pt idx="12">
                  <c:v>60.5</c:v>
                </c:pt>
                <c:pt idx="13">
                  <c:v>60.3</c:v>
                </c:pt>
                <c:pt idx="14">
                  <c:v>60.9</c:v>
                </c:pt>
                <c:pt idx="15">
                  <c:v>62.8</c:v>
                </c:pt>
                <c:pt idx="16">
                  <c:v>65.400000000000006</c:v>
                </c:pt>
                <c:pt idx="17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5958.665059420573</c:v>
                </c:pt>
                <c:pt idx="1">
                  <c:v>5763.0287717660622</c:v>
                </c:pt>
                <c:pt idx="2">
                  <c:v>5458.4548261050713</c:v>
                </c:pt>
                <c:pt idx="3">
                  <c:v>5054.2924380574696</c:v>
                </c:pt>
                <c:pt idx="4">
                  <c:v>5004.8095612914613</c:v>
                </c:pt>
                <c:pt idx="5">
                  <c:v>5201.2242849153099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1015.8567828743302</c:v>
                </c:pt>
                <c:pt idx="1">
                  <c:v>1008.7812143589276</c:v>
                </c:pt>
                <c:pt idx="2">
                  <c:v>753.24226207990137</c:v>
                </c:pt>
                <c:pt idx="3">
                  <c:v>598.06535389571854</c:v>
                </c:pt>
                <c:pt idx="4">
                  <c:v>616.55277577525339</c:v>
                </c:pt>
                <c:pt idx="5">
                  <c:v>498.20344227542353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373380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716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Hampshire was consistently below the England situation and below or in line with the rural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Hampshire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generally greater than the rural and England situations with a widening of the gap to both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Hampshire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was consistently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Hampshire moved from being below both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rural and England situations at the beginning of the period to above both by the end.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Hampshire were consistently greater than the rural and England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328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Hampshire</v>
      </c>
      <c r="G12" s="10"/>
      <c r="H12" s="11"/>
      <c r="I12" s="12">
        <f>IF(VLOOKUP($F12,'E&amp;T'!$B$10:$Q$468,'E&amp;T'!O$1,FALSE)=0,"",VLOOKUP($F12,'E&amp;T'!$B$10:$Q$468,'E&amp;T'!O$1,FALSE))</f>
        <v>9.4185869349424962</v>
      </c>
      <c r="J12" s="13">
        <f>IF(VLOOKUP($F12,'E&amp;T'!$B$10:$Q$468,'E&amp;T'!P$1,FALSE)=0,"",VLOOKUP($F12,'E&amp;T'!$B$10:$Q$468,'E&amp;T'!P$1,FALSE))</f>
        <v>16.852255768568476</v>
      </c>
      <c r="K12" s="35">
        <f>IF(VLOOKUP($F12,'E&amp;T'!$B$10:$Q$468,'E&amp;T'!Q$1,FALSE)=0,"",VLOOKUP($F12,'E&amp;T'!$B$10:$Q$468,'E&amp;T'!Q$1,FALSE))</f>
        <v>16.132970401786928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Hampshire to Rural as a Region</v>
      </c>
      <c r="G15" s="66"/>
      <c r="H15" s="67"/>
      <c r="I15" s="19">
        <f>100*((I12-I13))/I13</f>
        <v>-14.999100397297848</v>
      </c>
      <c r="J15" s="19">
        <f>100*((J12-J13))/J13</f>
        <v>-2.1557338336830525</v>
      </c>
      <c r="K15" s="38">
        <f t="shared" ref="K15" si="0">100*((K12-K13))/K13</f>
        <v>0.4384261137868759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Hampshire to England</v>
      </c>
      <c r="G16" s="53"/>
      <c r="H16" s="54"/>
      <c r="I16" s="19">
        <f>100*(I12-I14)/I14</f>
        <v>-39.021286142847501</v>
      </c>
      <c r="J16" s="19">
        <f>100*(J12-J14)/J14</f>
        <v>-40.26309016281828</v>
      </c>
      <c r="K16" s="38">
        <f t="shared" ref="K16" si="1">100*(K12-K14)/K14</f>
        <v>-45.699440269671356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Hampshire</v>
      </c>
      <c r="G21" s="10"/>
      <c r="H21" s="11"/>
      <c r="I21" s="12">
        <f>IF(VLOOKUP($F21,appstarts!$B$10:$L$468,appstarts!E$1,FALSE)=0,"",VLOOKUP($F21,appstarts!$B$10:$L$468,appstarts!E$1,FALSE))</f>
        <v>1613.8358709281076</v>
      </c>
      <c r="J21" s="13">
        <f>IF(VLOOKUP($F21,appstarts!$B$10:$L$468,appstarts!F$1,FALSE)=0,"",VLOOKUP($F21,appstarts!$B$10:$L$468,appstarts!F$1,FALSE))</f>
        <v>1355.5448079019411</v>
      </c>
      <c r="K21" s="13">
        <f>IF(VLOOKUP($F21,appstarts!$B$10:$L$468,appstarts!G$1,FALSE)=0,"",VLOOKUP($F21,appstarts!$B$10:$L$468,appstarts!G$1,FALSE))</f>
        <v>1438.1723312400038</v>
      </c>
      <c r="L21" s="13">
        <f>IF(VLOOKUP($F21,appstarts!$B$10:$L$468,appstarts!H$1,FALSE)=0,"",VLOOKUP($F21,appstarts!$B$10:$L$468,appstarts!H$1,FALSE))</f>
        <v>1254.238680111192</v>
      </c>
      <c r="M21" s="13">
        <f>IF(VLOOKUP($F21,appstarts!$B$10:$L$468,appstarts!I$1,FALSE)=0,"",VLOOKUP($F21,appstarts!$B$10:$L$468,appstarts!I$1,FALSE))</f>
        <v>1278.5846427686893</v>
      </c>
      <c r="N21" s="35">
        <f>IF(VLOOKUP($F21,appstarts!$B$10:$L$468,appstarts!J$1,FALSE)=0,"",VLOOKUP($F21,appstarts!$B$10:$L$468,appstarts!J$1,FALSE))</f>
        <v>1329.71547420352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Hampshire to Rural as a Region</v>
      </c>
      <c r="G24" s="66"/>
      <c r="H24" s="67"/>
      <c r="I24" s="19">
        <f>100*((I21-I22))/I22</f>
        <v>-1.5226521259063404</v>
      </c>
      <c r="J24" s="19">
        <f>100*((J21-J22))/J22</f>
        <v>6.9485094966403169</v>
      </c>
      <c r="K24" s="19">
        <f t="shared" ref="K24:N24" si="3">100*((K21-K22))/K22</f>
        <v>10.241099724166984</v>
      </c>
      <c r="L24" s="19">
        <f t="shared" si="3"/>
        <v>12.019356132111067</v>
      </c>
      <c r="M24" s="19">
        <f t="shared" si="3"/>
        <v>19.41040422918822</v>
      </c>
      <c r="N24" s="38">
        <f t="shared" si="3"/>
        <v>13.876734134524565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Hampshire to England</v>
      </c>
      <c r="G25" s="53"/>
      <c r="H25" s="54"/>
      <c r="I25" s="19">
        <f>100*(I21-I23)/I23</f>
        <v>13.650413445641382</v>
      </c>
      <c r="J25" s="19">
        <f>100*(J21-J23)/J23</f>
        <v>26.097191432738708</v>
      </c>
      <c r="K25" s="19">
        <f t="shared" ref="K25:N25" si="4">100*(K21-K23)/K23</f>
        <v>28.179352160428145</v>
      </c>
      <c r="L25" s="19">
        <f t="shared" si="4"/>
        <v>36.627307201654901</v>
      </c>
      <c r="M25" s="19">
        <f t="shared" si="4"/>
        <v>40.19568451411066</v>
      </c>
      <c r="N25" s="38">
        <f t="shared" si="4"/>
        <v>34.179159859083754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Hampshire</v>
      </c>
      <c r="G30" s="10"/>
      <c r="H30" s="11"/>
      <c r="I30" s="12">
        <f>IF(VLOOKUP($F30,appachieve!$B$10:$L$468,appachieve!E$1,FALSE)=0,"",VLOOKUP($F30,appachieve!$B$10:$L$468,appachieve!E$1,FALSE))</f>
        <v>1015.8567828743302</v>
      </c>
      <c r="J30" s="13">
        <f>IF(VLOOKUP($F30,appachieve!$B$10:$L$468,appachieve!F$1,FALSE)=0,"",VLOOKUP($F30,appachieve!$B$10:$L$468,appachieve!F$1,FALSE))</f>
        <v>1008.7812143589276</v>
      </c>
      <c r="K30" s="13">
        <f>IF(VLOOKUP($F30,appachieve!$B$10:$L$468,appachieve!G$1,FALSE)=0,"",VLOOKUP($F30,appachieve!$B$10:$L$468,appachieve!G$1,FALSE))</f>
        <v>753.24226207990137</v>
      </c>
      <c r="L30" s="13">
        <f>IF(VLOOKUP($F30,appachieve!$B$10:$L$468,appachieve!H$1,FALSE)=0,"",VLOOKUP($F30,appachieve!$B$10:$L$468,appachieve!H$1,FALSE))</f>
        <v>598.06535389571854</v>
      </c>
      <c r="M30" s="13">
        <f>IF(VLOOKUP($F30,appachieve!$B$10:$L$468,appachieve!I$1,FALSE)=0,"",VLOOKUP($F30,appachieve!$B$10:$L$468,appachieve!I$1,FALSE))</f>
        <v>616.55277577525339</v>
      </c>
      <c r="N30" s="35">
        <f>IF(VLOOKUP($F30,appachieve!$B$10:$L$468,appachieve!J$1,FALSE)=0,"",VLOOKUP($F30,appachieve!$B$10:$L$468,appachieve!J$1,FALSE))</f>
        <v>498.20344227542353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Hampshire to Rural as a Region</v>
      </c>
      <c r="G33" s="66"/>
      <c r="H33" s="67"/>
      <c r="I33" s="19">
        <f>100*((I30-I31))/I31</f>
        <v>7.7724967942723291</v>
      </c>
      <c r="J33" s="19">
        <f>100*((J30-J31))/J31</f>
        <v>8.2720808675344415</v>
      </c>
      <c r="K33" s="19">
        <f t="shared" ref="K33:N33" si="6">100*((K30-K31))/K31</f>
        <v>14.746572658697634</v>
      </c>
      <c r="L33" s="19">
        <f t="shared" si="6"/>
        <v>11.672600109895866</v>
      </c>
      <c r="M33" s="19">
        <f t="shared" si="6"/>
        <v>13.059775740232515</v>
      </c>
      <c r="N33" s="38">
        <f t="shared" si="6"/>
        <v>3.1614433273576337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Hampshire to England</v>
      </c>
      <c r="G34" s="53"/>
      <c r="H34" s="54"/>
      <c r="I34" s="19">
        <f>100*(I30-I32)/I32</f>
        <v>27.460073133542053</v>
      </c>
      <c r="J34" s="19">
        <f>100*(J30-J32)/J32</f>
        <v>27.6938246023959</v>
      </c>
      <c r="K34" s="19">
        <f t="shared" ref="K34:N34" si="7">100*(K30-K32)/K32</f>
        <v>42.659519333314655</v>
      </c>
      <c r="L34" s="19">
        <f t="shared" si="7"/>
        <v>43.07783586021975</v>
      </c>
      <c r="M34" s="19">
        <f t="shared" si="7"/>
        <v>38.863237787219234</v>
      </c>
      <c r="N34" s="38">
        <f t="shared" si="7"/>
        <v>28.072864338155149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Hampshire</v>
      </c>
      <c r="G39" s="10"/>
      <c r="H39" s="11"/>
      <c r="I39" s="12">
        <f>IF(VLOOKUP($F39,'level3+'!$B$10:$BF$468,((3*'level3+'!B$1)+3),FALSE)=0,"",VLOOKUP($F39,'level3+'!$B$10:$BF$468,((3*'level3+'!B$1)+3),FALSE))</f>
        <v>47</v>
      </c>
      <c r="J39" s="12">
        <f>IF(VLOOKUP($F39,'level3+'!$B$10:$BF$468,((3*'level3+'!C$1)+3),FALSE)=0,"",VLOOKUP($F39,'level3+'!$B$10:$BF$468,((3*'level3+'!C$1)+3),FALSE))</f>
        <v>47.8</v>
      </c>
      <c r="K39" s="12">
        <f>IF(VLOOKUP($F39,'level3+'!$B$10:$BF$468,((3*'level3+'!D$1)+3),FALSE)=0,"",VLOOKUP($F39,'level3+'!$B$10:$BF$468,((3*'level3+'!D$1)+3),FALSE))</f>
        <v>49.5</v>
      </c>
      <c r="L39" s="12">
        <f>IF(VLOOKUP($F39,'level3+'!$B$10:$BF$468,((3*'level3+'!E$1)+3),FALSE)=0,"",VLOOKUP($F39,'level3+'!$B$10:$BF$468,((3*'level3+'!E$1)+3),FALSE))</f>
        <v>49.3</v>
      </c>
      <c r="M39" s="12">
        <f>IF(VLOOKUP($F39,'level3+'!$B$10:$BF$468,((3*'level3+'!F$1)+3),FALSE)=0,"",VLOOKUP($F39,'level3+'!$B$10:$BF$468,((3*'level3+'!F$1)+3),FALSE))</f>
        <v>48.7</v>
      </c>
      <c r="N39" s="12">
        <f>IF(VLOOKUP($F39,'level3+'!$B$10:$BF$468,((3*'level3+'!G$1)+3),FALSE)=0,"",VLOOKUP($F39,'level3+'!$B$10:$BF$468,((3*'level3+'!G$1)+3),FALSE))</f>
        <v>48.8</v>
      </c>
      <c r="O39" s="12">
        <f>IF(VLOOKUP($F39,'level3+'!$B$10:$BF$468,((3*'level3+'!H$1)+3),FALSE)=0,"",VLOOKUP($F39,'level3+'!$B$10:$BF$468,((3*'level3+'!H$1)+3),FALSE))</f>
        <v>50.2</v>
      </c>
      <c r="P39" s="12">
        <f>IF(VLOOKUP($F39,'level3+'!$B$10:$BF$468,((3*'level3+'!I$1)+3),FALSE)=0,"",VLOOKUP($F39,'level3+'!$B$10:$BF$468,((3*'level3+'!I$1)+3),FALSE))</f>
        <v>53.9</v>
      </c>
      <c r="Q39" s="12">
        <f>IF(VLOOKUP($F39,'level3+'!$B$10:$BF$468,((3*'level3+'!J$1)+3),FALSE)=0,"",VLOOKUP($F39,'level3+'!$B$10:$BF$468,((3*'level3+'!J$1)+3),FALSE))</f>
        <v>57.1</v>
      </c>
      <c r="R39" s="12">
        <f>IF(VLOOKUP($F39,'level3+'!$B$10:$BF$468,((3*'level3+'!K$1)+3),FALSE)=0,"",VLOOKUP($F39,'level3+'!$B$10:$BF$468,((3*'level3+'!K$1)+3),FALSE))</f>
        <v>57.6</v>
      </c>
      <c r="S39" s="12">
        <f>IF(VLOOKUP($F39,'level3+'!$B$10:$BF$468,((3*'level3+'!L$1)+3),FALSE)=0,"",VLOOKUP($F39,'level3+'!$B$10:$BF$468,((3*'level3+'!L$1)+3),FALSE))</f>
        <v>59.6</v>
      </c>
      <c r="T39" s="12">
        <f>IF(VLOOKUP($F39,'level3+'!$B$10:$BF$468,((3*'level3+'!M$1)+3),FALSE)=0,"",VLOOKUP($F39,'level3+'!$B$10:$BF$468,((3*'level3+'!M$1)+3),FALSE))</f>
        <v>58.3</v>
      </c>
      <c r="U39" s="12">
        <f>IF(VLOOKUP($F39,'level3+'!$B$10:$BF$468,((3*'level3+'!N$1)+3),FALSE)=0,"",VLOOKUP($F39,'level3+'!$B$10:$BF$468,((3*'level3+'!N$1)+3),FALSE))</f>
        <v>60.5</v>
      </c>
      <c r="V39" s="12">
        <f>IF(VLOOKUP($F39,'level3+'!$B$10:$BF$468,((3*'level3+'!O$1)+3),FALSE)=0,"",VLOOKUP($F39,'level3+'!$B$10:$BF$468,((3*'level3+'!O$1)+3),FALSE))</f>
        <v>60.3</v>
      </c>
      <c r="W39" s="12">
        <f>IF(VLOOKUP($F39,'level3+'!$B$10:$BF$468,((3*'level3+'!P$1)+3),FALSE)=0,"",VLOOKUP($F39,'level3+'!$B$10:$BF$468,((3*'level3+'!P$1)+3),FALSE))</f>
        <v>60.9</v>
      </c>
      <c r="X39" s="12">
        <f>IF(VLOOKUP($F39,'level3+'!$B$10:$BF$468,((3*'level3+'!Q$1)+3),FALSE)=0,"",VLOOKUP($F39,'level3+'!$B$10:$BF$468,((3*'level3+'!Q$1)+3),FALSE))</f>
        <v>62.8</v>
      </c>
      <c r="Y39" s="12">
        <f>IF(VLOOKUP($F39,'level3+'!$B$10:$BF$468,((3*'level3+'!R$1)+3),FALSE)=0,"",VLOOKUP($F39,'level3+'!$B$10:$BF$468,((3*'level3+'!R$1)+3),FALSE))</f>
        <v>65.400000000000006</v>
      </c>
      <c r="Z39" s="47">
        <f>IF(VLOOKUP($F39,'level3+'!$B$10:$BF$468,((3*'level3+'!S$1)+3),FALSE)=0,"",VLOOKUP($F39,'level3+'!$B$10:$BF$468,((3*'level3+'!S$1)+3),FALSE))</f>
        <v>60.5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Hampshire to Rural as a Region</v>
      </c>
      <c r="G42" s="69"/>
      <c r="H42" s="70"/>
      <c r="I42" s="19">
        <f>((I39-I40))</f>
        <v>2.5946122996788503</v>
      </c>
      <c r="J42" s="19">
        <f>((J39-J40))</f>
        <v>2.8271760660465546</v>
      </c>
      <c r="K42" s="19">
        <f t="shared" ref="K42:Z42" si="9">((K39-K40))</f>
        <v>3.7264477095937778</v>
      </c>
      <c r="L42" s="19">
        <f t="shared" si="9"/>
        <v>2.3320767970030403</v>
      </c>
      <c r="M42" s="19">
        <f t="shared" si="9"/>
        <v>2.7363495284708179</v>
      </c>
      <c r="N42" s="19">
        <f t="shared" si="9"/>
        <v>1.2104683195592258</v>
      </c>
      <c r="O42" s="19">
        <f t="shared" si="9"/>
        <v>0.83794779747214676</v>
      </c>
      <c r="P42" s="19">
        <f t="shared" si="9"/>
        <v>3.2979539487581846</v>
      </c>
      <c r="Q42" s="19">
        <f t="shared" si="9"/>
        <v>4.6605343304284972</v>
      </c>
      <c r="R42" s="19">
        <f t="shared" si="9"/>
        <v>4.324455586094416</v>
      </c>
      <c r="S42" s="19">
        <f t="shared" si="9"/>
        <v>5.0299694928564946</v>
      </c>
      <c r="T42" s="19">
        <f t="shared" si="9"/>
        <v>3.1396808670781198</v>
      </c>
      <c r="U42" s="19">
        <f t="shared" si="9"/>
        <v>4.5588252984872568</v>
      </c>
      <c r="V42" s="19">
        <f t="shared" si="9"/>
        <v>3.6114133861814253</v>
      </c>
      <c r="W42" s="19">
        <f t="shared" si="9"/>
        <v>3.5108337230175124</v>
      </c>
      <c r="X42" s="19">
        <f t="shared" si="9"/>
        <v>4.6534203427124652</v>
      </c>
      <c r="Y42" s="19">
        <f t="shared" si="9"/>
        <v>5.629123699700429</v>
      </c>
      <c r="Z42" s="38">
        <f t="shared" si="9"/>
        <v>0.96012408858295117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Hampshire to England</v>
      </c>
      <c r="G43" s="53"/>
      <c r="H43" s="54"/>
      <c r="I43" s="19">
        <f>(I39-I41)</f>
        <v>3.6000000000000014</v>
      </c>
      <c r="J43" s="19">
        <f>(J39-J41)</f>
        <v>3.7999999999999972</v>
      </c>
      <c r="K43" s="19">
        <f t="shared" ref="K43:Z43" si="10">(K39-K41)</f>
        <v>4.7000000000000028</v>
      </c>
      <c r="L43" s="19">
        <f t="shared" si="10"/>
        <v>3.5</v>
      </c>
      <c r="M43" s="19">
        <f t="shared" si="10"/>
        <v>3.1000000000000014</v>
      </c>
      <c r="N43" s="19">
        <f t="shared" si="10"/>
        <v>1.8999999999999986</v>
      </c>
      <c r="O43" s="19">
        <f t="shared" si="10"/>
        <v>1.5</v>
      </c>
      <c r="P43" s="19">
        <f t="shared" si="10"/>
        <v>3.3999999999999986</v>
      </c>
      <c r="Q43" s="19">
        <f t="shared" si="10"/>
        <v>4</v>
      </c>
      <c r="R43" s="19">
        <f t="shared" si="10"/>
        <v>3.8000000000000043</v>
      </c>
      <c r="S43" s="19">
        <f t="shared" si="10"/>
        <v>4.8000000000000043</v>
      </c>
      <c r="T43" s="19">
        <f t="shared" si="10"/>
        <v>2.6999999999999957</v>
      </c>
      <c r="U43" s="19">
        <f t="shared" si="10"/>
        <v>3.7999999999999972</v>
      </c>
      <c r="V43" s="19">
        <f t="shared" si="10"/>
        <v>3.2999999999999972</v>
      </c>
      <c r="W43" s="19">
        <f t="shared" si="10"/>
        <v>3.1999999999999957</v>
      </c>
      <c r="X43" s="19">
        <f t="shared" si="10"/>
        <v>4.2999999999999972</v>
      </c>
      <c r="Y43" s="19">
        <f t="shared" si="10"/>
        <v>4.2000000000000028</v>
      </c>
      <c r="Z43" s="50">
        <f t="shared" si="10"/>
        <v>-0.79999999999999716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Hampshire</v>
      </c>
      <c r="G48" s="10"/>
      <c r="H48" s="11"/>
      <c r="I48" s="12">
        <f>IF(VLOOKUP($F48,participation!$B$10:$L$468,participation!E$1,FALSE)=0,"",VLOOKUP($F48,participation!$B$10:$L$468,participation!E$1,FALSE))</f>
        <v>5958.665059420573</v>
      </c>
      <c r="J48" s="13">
        <f>IF(VLOOKUP($F48,participation!$B$10:$L$468,participation!F$1,FALSE)=0,"",VLOOKUP($F48,participation!$B$10:$L$468,participation!F$1,FALSE))</f>
        <v>5763.0287717660622</v>
      </c>
      <c r="K48" s="13">
        <f>IF(VLOOKUP($F48,participation!$B$10:$L$468,participation!G$1,FALSE)=0,"",VLOOKUP($F48,participation!$B$10:$L$468,participation!G$1,FALSE))</f>
        <v>5458.4548261050713</v>
      </c>
      <c r="L48" s="13">
        <f>IF(VLOOKUP($F48,participation!$B$10:$L$468,participation!H$1,FALSE)=0,"",VLOOKUP($F48,participation!$B$10:$L$468,participation!H$1,FALSE))</f>
        <v>5054.2924380574696</v>
      </c>
      <c r="M48" s="13">
        <f>IF(VLOOKUP($F48,participation!$B$10:$L$468,participation!I$1,FALSE)=0,"",VLOOKUP($F48,participation!$B$10:$L$468,participation!I$1,FALSE))</f>
        <v>5004.8095612914613</v>
      </c>
      <c r="N48" s="35">
        <f>IF(VLOOKUP($F48,participation!$B$10:$L$468,participation!J$1,FALSE)=0,"",VLOOKUP($F48,participation!$B$10:$L$468,participation!J$1,FALSE))</f>
        <v>5201.2242849153099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Hampshire to Rural as a Region</v>
      </c>
      <c r="G51" s="66"/>
      <c r="H51" s="67"/>
      <c r="I51" s="19">
        <f>100*((I48-I49))/I49</f>
        <v>-4.7132156771733618</v>
      </c>
      <c r="J51" s="19">
        <f>100*((J48-J49))/J49</f>
        <v>-2.1894038909778231</v>
      </c>
      <c r="K51" s="19">
        <f t="shared" ref="K51:N51" si="12">100*((K48-K49))/K49</f>
        <v>-3.5927771847713506</v>
      </c>
      <c r="L51" s="19">
        <f t="shared" si="12"/>
        <v>2.234954695181151</v>
      </c>
      <c r="M51" s="19">
        <f t="shared" si="12"/>
        <v>7.7061181968679486</v>
      </c>
      <c r="N51" s="38">
        <f t="shared" si="12"/>
        <v>9.567522287120477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Hampshire to England</v>
      </c>
      <c r="G52" s="53"/>
      <c r="H52" s="54"/>
      <c r="I52" s="19">
        <f>100*(I48-I50)/I50</f>
        <v>-12.217662648488908</v>
      </c>
      <c r="J52" s="19">
        <f>100*(J48-J50)/J50</f>
        <v>-12.522331940405858</v>
      </c>
      <c r="K52" s="19">
        <f t="shared" ref="K52:N52" si="13">100*(K48-K50)/K50</f>
        <v>-12.342141864379775</v>
      </c>
      <c r="L52" s="19">
        <f t="shared" si="13"/>
        <v>-3.6176117838011144</v>
      </c>
      <c r="M52" s="19">
        <f t="shared" si="13"/>
        <v>1.8687067228060503</v>
      </c>
      <c r="N52" s="38">
        <f t="shared" si="13"/>
        <v>0.9750395052477171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JFInBm5LbrgPLiCJF5Yk75OVNMTcimlIrnyDAst/idHeCwazO+SDfV2hxiv1tyr6YRS3LnOAix1ztx3FlYWQrA==" saltValue="7YKkObKxfcLYpjzjjeLJj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2023-01-26T14:02:41Z</dcterms:modified>
</cp:coreProperties>
</file>