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8AFC983D-672F-4F82-8B48-C73B8E429FF1}" xr6:coauthVersionLast="47" xr6:coauthVersionMax="47" xr10:uidLastSave="{1F3EA72C-DFBB-4FF0-A087-EB2D26AF9A47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<sst xmlns="http://schemas.openxmlformats.org/spreadsheetml/2006/main" count="9140" uniqueCount="1378">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</sst>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Herefordshire, County of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9.6210345517824738</c:v>
                </c:pt>
                <c:pt idx="1">
                  <c:v>12.649774615690857</c:v>
                </c:pt>
                <c:pt idx="2">
                  <c:v>10.2366312897495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Herefordshire, County of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1305</c:v>
                </c:pt>
                <c:pt idx="1">
                  <c:v>912</c:v>
                </c:pt>
                <c:pt idx="2">
                  <c:v>1119</c:v>
                </c:pt>
                <c:pt idx="3">
                  <c:v>897</c:v>
                </c:pt>
                <c:pt idx="4">
                  <c:v>965</c:v>
                </c:pt>
                <c:pt idx="5">
                  <c:v>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Herefordshire, County of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41.7</c:v>
                </c:pt>
                <c:pt idx="1">
                  <c:v>43.5</c:v>
                </c:pt>
                <c:pt idx="2">
                  <c:v>46.2</c:v>
                </c:pt>
                <c:pt idx="3">
                  <c:v>46.9</c:v>
                </c:pt>
                <c:pt idx="4">
                  <c:v>48.2</c:v>
                </c:pt>
                <c:pt idx="5">
                  <c:v>44.2</c:v>
                </c:pt>
                <c:pt idx="6">
                  <c:v>44.5</c:v>
                </c:pt>
                <c:pt idx="7">
                  <c:v>45.7</c:v>
                </c:pt>
                <c:pt idx="8">
                  <c:v>50.5</c:v>
                </c:pt>
                <c:pt idx="9">
                  <c:v>49.6</c:v>
                </c:pt>
                <c:pt idx="10">
                  <c:v>53.3</c:v>
                </c:pt>
                <c:pt idx="11">
                  <c:v>52.4</c:v>
                </c:pt>
                <c:pt idx="12">
                  <c:v>51.4</c:v>
                </c:pt>
                <c:pt idx="13">
                  <c:v>55.2</c:v>
                </c:pt>
                <c:pt idx="14">
                  <c:v>54.4</c:v>
                </c:pt>
                <c:pt idx="15">
                  <c:v>55.4</c:v>
                </c:pt>
                <c:pt idx="16">
                  <c:v>63.2</c:v>
                </c:pt>
                <c:pt idx="17">
                  <c:v>60.7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Herefordshire, County of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5199</c:v>
                </c:pt>
                <c:pt idx="1">
                  <c:v>4797</c:v>
                </c:pt>
                <c:pt idx="2">
                  <c:v>4386</c:v>
                </c:pt>
                <c:pt idx="3">
                  <c:v>4050</c:v>
                </c:pt>
                <c:pt idx="4">
                  <c:v>3582</c:v>
                </c:pt>
                <c:pt idx="5">
                  <c:v>3574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Herefordshire, County of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820</c:v>
                </c:pt>
                <c:pt idx="1">
                  <c:v>736</c:v>
                </c:pt>
                <c:pt idx="2">
                  <c:v>474</c:v>
                </c:pt>
                <c:pt idx="3">
                  <c:v>445</c:v>
                </c:pt>
                <c:pt idx="4">
                  <c:v>381</c:v>
                </c:pt>
                <c:pt idx="5">
                  <c:v>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426720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4249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</a:t>
          </a:r>
          <a:r>
            <a:rPr lang="en-GB" sz="1200" baseline="0">
              <a:effectLst/>
              <a:latin typeface="Avenir Next LT Pro" panose="020B0504020202020204" pitchFamily="34" charset="0"/>
            </a:rPr>
            <a:t> for the County of Herefordshire was consistently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the County</a:t>
          </a:r>
          <a:r>
            <a:rPr lang="en-GB" sz="1200" baseline="0">
              <a:effectLst/>
              <a:latin typeface="Avenir Next LT Pro" panose="020B0504020202020204" pitchFamily="34" charset="0"/>
            </a:rPr>
            <a:t> of Herefordshire was generally below both the rural and England situations over the duration of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the County of Herefordshire was generally lower than the rural and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the County of Herefordshire was consistently below the rural and England situations for the</a:t>
          </a:r>
          <a:r>
            <a:rPr lang="en-GB" sz="1200" baseline="0">
              <a:effectLst/>
              <a:latin typeface="Avenir Next LT Pro" panose="020B0504020202020204" pitchFamily="34" charset="0"/>
            </a:rPr>
            <a:t>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</a:t>
          </a:r>
          <a:r>
            <a:rPr lang="en-GB" sz="1200" baseline="0">
              <a:effectLst/>
              <a:latin typeface="Avenir Next LT Pro" panose="020B0504020202020204" pitchFamily="34" charset="0"/>
            </a:rPr>
            <a:t> the County of Herefordshire was consistently below the rural situation but was more closely aligned to the England position around which it moved above and below.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133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Herefordshire, County of</v>
      </c>
      <c r="G12" s="10"/>
      <c r="H12" s="11"/>
      <c r="I12" s="12">
        <f>IF(VLOOKUP($F12,'E&amp;T'!$B$10:$Q$468,'E&amp;T'!O$1,FALSE)=0,"",VLOOKUP($F12,'E&amp;T'!$B$10:$Q$468,'E&amp;T'!O$1,FALSE))</f>
        <v>9.6210345517824738</v>
      </c>
      <c r="J12" s="13">
        <f>IF(VLOOKUP($F12,'E&amp;T'!$B$10:$Q$468,'E&amp;T'!P$1,FALSE)=0,"",VLOOKUP($F12,'E&amp;T'!$B$10:$Q$468,'E&amp;T'!P$1,FALSE))</f>
        <v>12.649774615690857</v>
      </c>
      <c r="K12" s="35">
        <f>IF(VLOOKUP($F12,'E&amp;T'!$B$10:$Q$468,'E&amp;T'!Q$1,FALSE)=0,"",VLOOKUP($F12,'E&amp;T'!$B$10:$Q$468,'E&amp;T'!Q$1,FALSE))</f>
        <v>10.2366312897495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Herefordshire, County of to Rural as a Region</v>
      </c>
      <c r="G15" s="66"/>
      <c r="H15" s="67"/>
      <c r="I15" s="19">
        <f>100*((I12-I13))/I13</f>
        <v>-13.172050366047454</v>
      </c>
      <c r="J15" s="19">
        <f>100*((J12-J13))/J13</f>
        <v>-26.555356657353077</v>
      </c>
      <c r="K15" s="38">
        <f t="shared" ref="K15" si="0">100*((K12-K13))/K13</f>
        <v>-36.270190185453792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Herefordshire, County of to England</v>
      </c>
      <c r="G16" s="53"/>
      <c r="H16" s="54"/>
      <c r="I16" s="19">
        <f>100*(I12-I14)/I14</f>
        <v>-37.710580472918593</v>
      </c>
      <c r="J16" s="19">
        <f>100*(J12-J14)/J14</f>
        <v>-55.15980435761066</v>
      </c>
      <c r="K16" s="38">
        <f t="shared" ref="K16" si="1">100*(K12-K14)/K14</f>
        <v>-65.545414456049215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Herefordshire, County of</v>
      </c>
      <c r="G21" s="10"/>
      <c r="H21" s="11"/>
      <c r="I21" s="12">
        <f>IF(VLOOKUP($F21,appstarts!$B$10:$L$468,appstarts!E$1,FALSE)=0,"",VLOOKUP($F21,appstarts!$B$10:$L$468,appstarts!E$1,FALSE))</f>
        <v>1305</v>
      </c>
      <c r="J21" s="13">
        <f>IF(VLOOKUP($F21,appstarts!$B$10:$L$468,appstarts!F$1,FALSE)=0,"",VLOOKUP($F21,appstarts!$B$10:$L$468,appstarts!F$1,FALSE))</f>
        <v>912</v>
      </c>
      <c r="K21" s="13">
        <f>IF(VLOOKUP($F21,appstarts!$B$10:$L$468,appstarts!G$1,FALSE)=0,"",VLOOKUP($F21,appstarts!$B$10:$L$468,appstarts!G$1,FALSE))</f>
        <v>1119</v>
      </c>
      <c r="L21" s="13">
        <f>IF(VLOOKUP($F21,appstarts!$B$10:$L$468,appstarts!H$1,FALSE)=0,"",VLOOKUP($F21,appstarts!$B$10:$L$468,appstarts!H$1,FALSE))</f>
        <v>897</v>
      </c>
      <c r="M21" s="13">
        <f>IF(VLOOKUP($F21,appstarts!$B$10:$L$468,appstarts!I$1,FALSE)=0,"",VLOOKUP($F21,appstarts!$B$10:$L$468,appstarts!I$1,FALSE))</f>
        <v>965</v>
      </c>
      <c r="N21" s="35">
        <f>IF(VLOOKUP($F21,appstarts!$B$10:$L$468,appstarts!J$1,FALSE)=0,"",VLOOKUP($F21,appstarts!$B$10:$L$468,appstarts!J$1,FALSE))</f>
        <v>948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Herefordshire, County of to Rural as a Region</v>
      </c>
      <c r="G24" s="66"/>
      <c r="H24" s="67"/>
      <c r="I24" s="19">
        <f>100*((I21-I22))/I22</f>
        <v>-20.368024226785106</v>
      </c>
      <c r="J24" s="19">
        <f>100*((J21-J22))/J22</f>
        <v>-28.045874918808504</v>
      </c>
      <c r="K24" s="19">
        <f t="shared" ref="K24:N24" si="3">100*((K21-K22))/K22</f>
        <v>-14.224611396201007</v>
      </c>
      <c r="L24" s="19">
        <f t="shared" si="3"/>
        <v>-19.886570200820429</v>
      </c>
      <c r="M24" s="19">
        <f t="shared" si="3"/>
        <v>-9.8760956242665738</v>
      </c>
      <c r="N24" s="38">
        <f t="shared" si="3"/>
        <v>-18.813350634884632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Herefordshire, County of to England</v>
      </c>
      <c r="G25" s="53"/>
      <c r="H25" s="54"/>
      <c r="I25" s="19">
        <f>100*(I21-I23)/I23</f>
        <v>-8.0985915492957741</v>
      </c>
      <c r="J25" s="19">
        <f>100*(J21-J23)/J23</f>
        <v>-15.162790697674419</v>
      </c>
      <c r="K25" s="19">
        <f t="shared" ref="K25:N25" si="4">100*(K21-K23)/K23</f>
        <v>-0.26737967914438504</v>
      </c>
      <c r="L25" s="19">
        <f t="shared" si="4"/>
        <v>-2.2875816993464051</v>
      </c>
      <c r="M25" s="19">
        <f t="shared" si="4"/>
        <v>5.8114035087719298</v>
      </c>
      <c r="N25" s="38">
        <f t="shared" si="4"/>
        <v>-4.3390514631685164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Herefordshire, County of</v>
      </c>
      <c r="G30" s="10"/>
      <c r="H30" s="11"/>
      <c r="I30" s="12">
        <f>IF(VLOOKUP($F30,appachieve!$B$10:$L$468,appachieve!E$1,FALSE)=0,"",VLOOKUP($F30,appachieve!$B$10:$L$468,appachieve!E$1,FALSE))</f>
        <v>820</v>
      </c>
      <c r="J30" s="13">
        <f>IF(VLOOKUP($F30,appachieve!$B$10:$L$468,appachieve!F$1,FALSE)=0,"",VLOOKUP($F30,appachieve!$B$10:$L$468,appachieve!F$1,FALSE))</f>
        <v>736</v>
      </c>
      <c r="K30" s="13">
        <f>IF(VLOOKUP($F30,appachieve!$B$10:$L$468,appachieve!G$1,FALSE)=0,"",VLOOKUP($F30,appachieve!$B$10:$L$468,appachieve!G$1,FALSE))</f>
        <v>474</v>
      </c>
      <c r="L30" s="13">
        <f>IF(VLOOKUP($F30,appachieve!$B$10:$L$468,appachieve!H$1,FALSE)=0,"",VLOOKUP($F30,appachieve!$B$10:$L$468,appachieve!H$1,FALSE))</f>
        <v>445</v>
      </c>
      <c r="M30" s="13">
        <f>IF(VLOOKUP($F30,appachieve!$B$10:$L$468,appachieve!I$1,FALSE)=0,"",VLOOKUP($F30,appachieve!$B$10:$L$468,appachieve!I$1,FALSE))</f>
        <v>381</v>
      </c>
      <c r="N30" s="35">
        <f>IF(VLOOKUP($F30,appachieve!$B$10:$L$468,appachieve!J$1,FALSE)=0,"",VLOOKUP($F30,appachieve!$B$10:$L$468,appachieve!J$1,FALSE))</f>
        <v>409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Herefordshire, County of to Rural as a Region</v>
      </c>
      <c r="G33" s="66"/>
      <c r="H33" s="67"/>
      <c r="I33" s="19">
        <f>100*((I30-I31))/I31</f>
        <v>-13.005997635558604</v>
      </c>
      <c r="J33" s="19">
        <f>100*((J30-J31))/J31</f>
        <v>-21.005416849334775</v>
      </c>
      <c r="K33" s="19">
        <f t="shared" ref="K33:N33" si="6">100*((K30-K31))/K31</f>
        <v>-27.792321038867591</v>
      </c>
      <c r="L33" s="19">
        <f t="shared" si="6"/>
        <v>-16.908232979553951</v>
      </c>
      <c r="M33" s="19">
        <f t="shared" si="6"/>
        <v>-30.13448929353191</v>
      </c>
      <c r="N33" s="38">
        <f t="shared" si="6"/>
        <v>-15.309637106915947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Herefordshire, County of to England</v>
      </c>
      <c r="G34" s="53"/>
      <c r="H34" s="54"/>
      <c r="I34" s="19">
        <f>100*(I30-I32)/I32</f>
        <v>2.8858218318695106</v>
      </c>
      <c r="J34" s="19">
        <f>100*(J30-J32)/J32</f>
        <v>-6.8354430379746836</v>
      </c>
      <c r="K34" s="19">
        <f t="shared" ref="K34:N34" si="7">100*(K30-K32)/K32</f>
        <v>-10.227272727272727</v>
      </c>
      <c r="L34" s="19">
        <f t="shared" si="7"/>
        <v>6.4593301435406696</v>
      </c>
      <c r="M34" s="19">
        <f t="shared" si="7"/>
        <v>-14.189189189189189</v>
      </c>
      <c r="N34" s="38">
        <f t="shared" si="7"/>
        <v>5.1413881748071981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Herefordshire, County of</v>
      </c>
      <c r="G39" s="10"/>
      <c r="H39" s="11"/>
      <c r="I39" s="12">
        <f>IF(VLOOKUP($F39,'level3+'!$B$10:$BF$468,((3*'level3+'!B$1)+3),FALSE)=0,"",VLOOKUP($F39,'level3+'!$B$10:$BF$468,((3*'level3+'!B$1)+3),FALSE))</f>
        <v>41.7</v>
      </c>
      <c r="J39" s="12">
        <f>IF(VLOOKUP($F39,'level3+'!$B$10:$BF$468,((3*'level3+'!C$1)+3),FALSE)=0,"",VLOOKUP($F39,'level3+'!$B$10:$BF$468,((3*'level3+'!C$1)+3),FALSE))</f>
        <v>43.5</v>
      </c>
      <c r="K39" s="12">
        <f>IF(VLOOKUP($F39,'level3+'!$B$10:$BF$468,((3*'level3+'!D$1)+3),FALSE)=0,"",VLOOKUP($F39,'level3+'!$B$10:$BF$468,((3*'level3+'!D$1)+3),FALSE))</f>
        <v>46.2</v>
      </c>
      <c r="L39" s="12">
        <f>IF(VLOOKUP($F39,'level3+'!$B$10:$BF$468,((3*'level3+'!E$1)+3),FALSE)=0,"",VLOOKUP($F39,'level3+'!$B$10:$BF$468,((3*'level3+'!E$1)+3),FALSE))</f>
        <v>46.9</v>
      </c>
      <c r="M39" s="12">
        <f>IF(VLOOKUP($F39,'level3+'!$B$10:$BF$468,((3*'level3+'!F$1)+3),FALSE)=0,"",VLOOKUP($F39,'level3+'!$B$10:$BF$468,((3*'level3+'!F$1)+3),FALSE))</f>
        <v>48.2</v>
      </c>
      <c r="N39" s="12">
        <f>IF(VLOOKUP($F39,'level3+'!$B$10:$BF$468,((3*'level3+'!G$1)+3),FALSE)=0,"",VLOOKUP($F39,'level3+'!$B$10:$BF$468,((3*'level3+'!G$1)+3),FALSE))</f>
        <v>44.2</v>
      </c>
      <c r="O39" s="12">
        <f>IF(VLOOKUP($F39,'level3+'!$B$10:$BF$468,((3*'level3+'!H$1)+3),FALSE)=0,"",VLOOKUP($F39,'level3+'!$B$10:$BF$468,((3*'level3+'!H$1)+3),FALSE))</f>
        <v>44.5</v>
      </c>
      <c r="P39" s="12">
        <f>IF(VLOOKUP($F39,'level3+'!$B$10:$BF$468,((3*'level3+'!I$1)+3),FALSE)=0,"",VLOOKUP($F39,'level3+'!$B$10:$BF$468,((3*'level3+'!I$1)+3),FALSE))</f>
        <v>45.7</v>
      </c>
      <c r="Q39" s="12">
        <f>IF(VLOOKUP($F39,'level3+'!$B$10:$BF$468,((3*'level3+'!J$1)+3),FALSE)=0,"",VLOOKUP($F39,'level3+'!$B$10:$BF$468,((3*'level3+'!J$1)+3),FALSE))</f>
        <v>50.5</v>
      </c>
      <c r="R39" s="12">
        <f>IF(VLOOKUP($F39,'level3+'!$B$10:$BF$468,((3*'level3+'!K$1)+3),FALSE)=0,"",VLOOKUP($F39,'level3+'!$B$10:$BF$468,((3*'level3+'!K$1)+3),FALSE))</f>
        <v>49.6</v>
      </c>
      <c r="S39" s="12">
        <f>IF(VLOOKUP($F39,'level3+'!$B$10:$BF$468,((3*'level3+'!L$1)+3),FALSE)=0,"",VLOOKUP($F39,'level3+'!$B$10:$BF$468,((3*'level3+'!L$1)+3),FALSE))</f>
        <v>53.3</v>
      </c>
      <c r="T39" s="12">
        <f>IF(VLOOKUP($F39,'level3+'!$B$10:$BF$468,((3*'level3+'!M$1)+3),FALSE)=0,"",VLOOKUP($F39,'level3+'!$B$10:$BF$468,((3*'level3+'!M$1)+3),FALSE))</f>
        <v>52.4</v>
      </c>
      <c r="U39" s="12">
        <f>IF(VLOOKUP($F39,'level3+'!$B$10:$BF$468,((3*'level3+'!N$1)+3),FALSE)=0,"",VLOOKUP($F39,'level3+'!$B$10:$BF$468,((3*'level3+'!N$1)+3),FALSE))</f>
        <v>51.4</v>
      </c>
      <c r="V39" s="12">
        <f>IF(VLOOKUP($F39,'level3+'!$B$10:$BF$468,((3*'level3+'!O$1)+3),FALSE)=0,"",VLOOKUP($F39,'level3+'!$B$10:$BF$468,((3*'level3+'!O$1)+3),FALSE))</f>
        <v>55.2</v>
      </c>
      <c r="W39" s="12">
        <f>IF(VLOOKUP($F39,'level3+'!$B$10:$BF$468,((3*'level3+'!P$1)+3),FALSE)=0,"",VLOOKUP($F39,'level3+'!$B$10:$BF$468,((3*'level3+'!P$1)+3),FALSE))</f>
        <v>54.4</v>
      </c>
      <c r="X39" s="12">
        <f>IF(VLOOKUP($F39,'level3+'!$B$10:$BF$468,((3*'level3+'!Q$1)+3),FALSE)=0,"",VLOOKUP($F39,'level3+'!$B$10:$BF$468,((3*'level3+'!Q$1)+3),FALSE))</f>
        <v>55.4</v>
      </c>
      <c r="Y39" s="12">
        <f>IF(VLOOKUP($F39,'level3+'!$B$10:$BF$468,((3*'level3+'!R$1)+3),FALSE)=0,"",VLOOKUP($F39,'level3+'!$B$10:$BF$468,((3*'level3+'!R$1)+3),FALSE))</f>
        <v>63.2</v>
      </c>
      <c r="Z39" s="47">
        <f>IF(VLOOKUP($F39,'level3+'!$B$10:$BF$468,((3*'level3+'!S$1)+3),FALSE)=0,"",VLOOKUP($F39,'level3+'!$B$10:$BF$468,((3*'level3+'!S$1)+3),FALSE))</f>
        <v>60.7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Herefordshire, County of to Rural as a Region</v>
      </c>
      <c r="G42" s="69"/>
      <c r="H42" s="70"/>
      <c r="I42" s="19">
        <f>((I39-I40))</f>
        <v>-2.7053877003211468</v>
      </c>
      <c r="J42" s="19">
        <f>((J39-J40))</f>
        <v>-1.4728239339534426</v>
      </c>
      <c r="K42" s="19">
        <f t="shared" ref="K42:Z42" si="9">((K39-K40))</f>
        <v>0.42644770959378064</v>
      </c>
      <c r="L42" s="19">
        <f t="shared" si="9"/>
        <v>-6.792320299695831E-2</v>
      </c>
      <c r="M42" s="19">
        <f t="shared" si="9"/>
        <v>2.2363495284708179</v>
      </c>
      <c r="N42" s="19">
        <f t="shared" si="9"/>
        <v>-3.3895316804407685</v>
      </c>
      <c r="O42" s="19">
        <f t="shared" si="9"/>
        <v>-4.8620522025278561</v>
      </c>
      <c r="P42" s="19">
        <f t="shared" si="9"/>
        <v>-4.9020460512418111</v>
      </c>
      <c r="Q42" s="19">
        <f t="shared" si="9"/>
        <v>-1.9394656695715042</v>
      </c>
      <c r="R42" s="19">
        <f t="shared" si="9"/>
        <v>-3.675544413905584</v>
      </c>
      <c r="S42" s="19">
        <f t="shared" si="9"/>
        <v>-1.2700305071435096</v>
      </c>
      <c r="T42" s="19">
        <f t="shared" si="9"/>
        <v>-2.7603191329218788</v>
      </c>
      <c r="U42" s="19">
        <f t="shared" si="9"/>
        <v>-4.5411747015127446</v>
      </c>
      <c r="V42" s="19">
        <f t="shared" si="9"/>
        <v>-1.488586613818569</v>
      </c>
      <c r="W42" s="19">
        <f t="shared" si="9"/>
        <v>-2.9891662769824876</v>
      </c>
      <c r="X42" s="19">
        <f t="shared" si="9"/>
        <v>-2.7465796572875334</v>
      </c>
      <c r="Y42" s="19">
        <f t="shared" si="9"/>
        <v>3.4291236997004262</v>
      </c>
      <c r="Z42" s="38">
        <f t="shared" si="9"/>
        <v>1.160124088582954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Herefordshire, County of to England</v>
      </c>
      <c r="G43" s="53"/>
      <c r="H43" s="54"/>
      <c r="I43" s="19">
        <f>(I39-I41)</f>
        <v>-1.6999999999999957</v>
      </c>
      <c r="J43" s="19">
        <f>(J39-J41)</f>
        <v>-0.5</v>
      </c>
      <c r="K43" s="19">
        <f t="shared" ref="K43:Z43" si="10">(K39-K41)</f>
        <v>1.4000000000000057</v>
      </c>
      <c r="L43" s="19">
        <f t="shared" si="10"/>
        <v>1.1000000000000014</v>
      </c>
      <c r="M43" s="19">
        <f t="shared" si="10"/>
        <v>2.6000000000000014</v>
      </c>
      <c r="N43" s="19">
        <f t="shared" si="10"/>
        <v>-2.6999999999999957</v>
      </c>
      <c r="O43" s="19">
        <f t="shared" si="10"/>
        <v>-4.2000000000000028</v>
      </c>
      <c r="P43" s="19">
        <f t="shared" si="10"/>
        <v>-4.7999999999999972</v>
      </c>
      <c r="Q43" s="19">
        <f t="shared" si="10"/>
        <v>-2.6000000000000014</v>
      </c>
      <c r="R43" s="19">
        <f t="shared" si="10"/>
        <v>-4.1999999999999957</v>
      </c>
      <c r="S43" s="19">
        <f t="shared" si="10"/>
        <v>-1.5</v>
      </c>
      <c r="T43" s="19">
        <f t="shared" si="10"/>
        <v>-3.2000000000000028</v>
      </c>
      <c r="U43" s="19">
        <f t="shared" si="10"/>
        <v>-5.3000000000000043</v>
      </c>
      <c r="V43" s="19">
        <f t="shared" si="10"/>
        <v>-1.7999999999999972</v>
      </c>
      <c r="W43" s="19">
        <f t="shared" si="10"/>
        <v>-3.3000000000000043</v>
      </c>
      <c r="X43" s="19">
        <f t="shared" si="10"/>
        <v>-3.1000000000000014</v>
      </c>
      <c r="Y43" s="19">
        <f t="shared" si="10"/>
        <v>2</v>
      </c>
      <c r="Z43" s="50">
        <f t="shared" si="10"/>
        <v>-0.59999999999999432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Herefordshire, County of</v>
      </c>
      <c r="G48" s="10"/>
      <c r="H48" s="11"/>
      <c r="I48" s="12">
        <f>IF(VLOOKUP($F48,participation!$B$10:$L$468,participation!E$1,FALSE)=0,"",VLOOKUP($F48,participation!$B$10:$L$468,participation!E$1,FALSE))</f>
        <v>5199</v>
      </c>
      <c r="J48" s="13">
        <f>IF(VLOOKUP($F48,participation!$B$10:$L$468,participation!F$1,FALSE)=0,"",VLOOKUP($F48,participation!$B$10:$L$468,participation!F$1,FALSE))</f>
        <v>4797</v>
      </c>
      <c r="K48" s="13">
        <f>IF(VLOOKUP($F48,participation!$B$10:$L$468,participation!G$1,FALSE)=0,"",VLOOKUP($F48,participation!$B$10:$L$468,participation!G$1,FALSE))</f>
        <v>4386</v>
      </c>
      <c r="L48" s="13">
        <f>IF(VLOOKUP($F48,participation!$B$10:$L$468,participation!H$1,FALSE)=0,"",VLOOKUP($F48,participation!$B$10:$L$468,participation!H$1,FALSE))</f>
        <v>4050</v>
      </c>
      <c r="M48" s="13">
        <f>IF(VLOOKUP($F48,participation!$B$10:$L$468,participation!I$1,FALSE)=0,"",VLOOKUP($F48,participation!$B$10:$L$468,participation!I$1,FALSE))</f>
        <v>3582</v>
      </c>
      <c r="N48" s="35">
        <f>IF(VLOOKUP($F48,participation!$B$10:$L$468,participation!J$1,FALSE)=0,"",VLOOKUP($F48,participation!$B$10:$L$468,participation!J$1,FALSE))</f>
        <v>3574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Herefordshire, County of to Rural as a Region</v>
      </c>
      <c r="G51" s="66"/>
      <c r="H51" s="67"/>
      <c r="I51" s="19">
        <f>100*((I48-I49))/I49</f>
        <v>-16.861245471221615</v>
      </c>
      <c r="J51" s="19">
        <f>100*((J48-J49))/J49</f>
        <v>-18.584923290050607</v>
      </c>
      <c r="K51" s="19">
        <f t="shared" ref="K51:N51" si="12">100*((K48-K49))/K49</f>
        <v>-22.534473081035728</v>
      </c>
      <c r="L51" s="19">
        <f t="shared" si="12"/>
        <v>-18.079222445107021</v>
      </c>
      <c r="M51" s="19">
        <f t="shared" si="12"/>
        <v>-22.913487385196984</v>
      </c>
      <c r="N51" s="38">
        <f t="shared" si="12"/>
        <v>-24.711125073018302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Herefordshire, County of to England</v>
      </c>
      <c r="G52" s="53"/>
      <c r="H52" s="54"/>
      <c r="I52" s="19">
        <f>100*(I48-I50)/I50</f>
        <v>-23.408956982911018</v>
      </c>
      <c r="J52" s="19">
        <f>100*(J48-J50)/J50</f>
        <v>-27.185792349726775</v>
      </c>
      <c r="K52" s="19">
        <f t="shared" ref="K52:N52" si="13">100*(K48-K50)/K50</f>
        <v>-29.564798458326642</v>
      </c>
      <c r="L52" s="19">
        <f t="shared" si="13"/>
        <v>-22.768878718535468</v>
      </c>
      <c r="M52" s="19">
        <f t="shared" si="13"/>
        <v>-27.091390189293712</v>
      </c>
      <c r="N52" s="38">
        <f t="shared" si="13"/>
        <v>-30.615414482624733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gbB8+R1Gbkvg1H9LaDWNVfLSHFkfWrL7cbPXfmIrcp9u0jB8/vq6wwZ613yxm1Tm7Pu1+P7lLZKwMQdOzGhamw==" saltValue="2up01aW+DLYMkIwri7JT2w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2023-01-26T15:21:41Z</dcterms:modified>
</cp:coreProperties>
</file>