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EBD935F3-A777-4E94-A5C7-A875C2C91FC4}" xr6:coauthVersionLast="47" xr6:coauthVersionMax="47" xr10:uidLastSave="{1E97120E-B86A-4EE5-9C68-F69B42732EA5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<sst xmlns="http://schemas.openxmlformats.org/spreadsheetml/2006/main" count="9140" uniqueCount="1378">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</sst>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Lincolnshire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14.552082612321314</c:v>
                </c:pt>
                <c:pt idx="1">
                  <c:v>25.470392509054502</c:v>
                </c:pt>
                <c:pt idx="2">
                  <c:v>20.358630094730945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Lincolnshire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1548.6199286147007</c:v>
                </c:pt>
                <c:pt idx="1">
                  <c:v>1130.8395489357331</c:v>
                </c:pt>
                <c:pt idx="2">
                  <c:v>1233.1802783405515</c:v>
                </c:pt>
                <c:pt idx="3">
                  <c:v>920.85731576242972</c:v>
                </c:pt>
                <c:pt idx="4">
                  <c:v>939.03781651956763</c:v>
                </c:pt>
                <c:pt idx="5">
                  <c:v>1067.9674857998227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Lincolnshire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40.299999999999997</c:v>
                </c:pt>
                <c:pt idx="1">
                  <c:v>39.1</c:v>
                </c:pt>
                <c:pt idx="2">
                  <c:v>40.4</c:v>
                </c:pt>
                <c:pt idx="3">
                  <c:v>42.6</c:v>
                </c:pt>
                <c:pt idx="4">
                  <c:v>39.700000000000003</c:v>
                </c:pt>
                <c:pt idx="5">
                  <c:v>42.2</c:v>
                </c:pt>
                <c:pt idx="6">
                  <c:v>46.8</c:v>
                </c:pt>
                <c:pt idx="7">
                  <c:v>47.8</c:v>
                </c:pt>
                <c:pt idx="8">
                  <c:v>49</c:v>
                </c:pt>
                <c:pt idx="9">
                  <c:v>47.6</c:v>
                </c:pt>
                <c:pt idx="10">
                  <c:v>48.6</c:v>
                </c:pt>
                <c:pt idx="11">
                  <c:v>48.6</c:v>
                </c:pt>
                <c:pt idx="12">
                  <c:v>49</c:v>
                </c:pt>
                <c:pt idx="13">
                  <c:v>46.3</c:v>
                </c:pt>
                <c:pt idx="14">
                  <c:v>49.2</c:v>
                </c:pt>
                <c:pt idx="15">
                  <c:v>53.9</c:v>
                </c:pt>
                <c:pt idx="16">
                  <c:v>53.2</c:v>
                </c:pt>
                <c:pt idx="17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Lincolnshire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7171.4131591946643</c:v>
                </c:pt>
                <c:pt idx="1">
                  <c:v>6673.6284035766121</c:v>
                </c:pt>
                <c:pt idx="2">
                  <c:v>6746.354361490964</c:v>
                </c:pt>
                <c:pt idx="3">
                  <c:v>5685.5266835823186</c:v>
                </c:pt>
                <c:pt idx="4">
                  <c:v>5193.2781454852893</c:v>
                </c:pt>
                <c:pt idx="5">
                  <c:v>5364.7276414696389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Lincolnshire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875.83266401507626</c:v>
                </c:pt>
                <c:pt idx="1">
                  <c:v>851.74291799004152</c:v>
                </c:pt>
                <c:pt idx="2">
                  <c:v>578.03685312595644</c:v>
                </c:pt>
                <c:pt idx="3">
                  <c:v>492.66790811159427</c:v>
                </c:pt>
                <c:pt idx="4">
                  <c:v>490.70666482388549</c:v>
                </c:pt>
                <c:pt idx="5">
                  <c:v>414.20678810188116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609600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6078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Lincolnshire over the period considered here sits between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Lincolnshire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the rural situation but above the England position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of the population aged 16-64 with level 3+ qualifications for Lincolnshire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was for Lincolnshire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consistently higher than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Lincolnshire was consistently between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333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Lincolnshire</v>
      </c>
      <c r="G12" s="10"/>
      <c r="H12" s="11"/>
      <c r="I12" s="12">
        <f>IF(VLOOKUP($F12,'E&amp;T'!$B$10:$Q$468,'E&amp;T'!O$1,FALSE)=0,"",VLOOKUP($F12,'E&amp;T'!$B$10:$Q$468,'E&amp;T'!O$1,FALSE))</f>
        <v>14.552082612321314</v>
      </c>
      <c r="J12" s="13">
        <f>IF(VLOOKUP($F12,'E&amp;T'!$B$10:$Q$468,'E&amp;T'!P$1,FALSE)=0,"",VLOOKUP($F12,'E&amp;T'!$B$10:$Q$468,'E&amp;T'!P$1,FALSE))</f>
        <v>25.470392509054502</v>
      </c>
      <c r="K12" s="35">
        <f>IF(VLOOKUP($F12,'E&amp;T'!$B$10:$Q$468,'E&amp;T'!Q$1,FALSE)=0,"",VLOOKUP($F12,'E&amp;T'!$B$10:$Q$468,'E&amp;T'!Q$1,FALSE))</f>
        <v>20.358630094730945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Lincolnshire to Rural as a Region</v>
      </c>
      <c r="G15" s="66"/>
      <c r="H15" s="67"/>
      <c r="I15" s="19">
        <f>100*((I12-I13))/I13</f>
        <v>31.329691139884737</v>
      </c>
      <c r="J15" s="19">
        <f>100*((J12-J13))/J13</f>
        <v>47.881203456728066</v>
      </c>
      <c r="K15" s="38">
        <f t="shared" ref="K15" si="0">100*((K12-K13))/K13</f>
        <v>26.745956486789687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Lincolnshire to England</v>
      </c>
      <c r="G16" s="53"/>
      <c r="H16" s="54"/>
      <c r="I16" s="19">
        <f>100*(I12-I14)/I14</f>
        <v>-5.7855188074660635</v>
      </c>
      <c r="J16" s="19">
        <f>100*(J12-J14)/J14</f>
        <v>-9.7140132617234816</v>
      </c>
      <c r="K16" s="38">
        <f t="shared" ref="K16" si="1">100*(K12-K14)/K14</f>
        <v>-31.476660406929298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Lincolnshire</v>
      </c>
      <c r="G21" s="10"/>
      <c r="H21" s="11"/>
      <c r="I21" s="12">
        <f>IF(VLOOKUP($F21,appstarts!$B$10:$L$468,appstarts!E$1,FALSE)=0,"",VLOOKUP($F21,appstarts!$B$10:$L$468,appstarts!E$1,FALSE))</f>
        <v>1548.6199286147007</v>
      </c>
      <c r="J21" s="13">
        <f>IF(VLOOKUP($F21,appstarts!$B$10:$L$468,appstarts!F$1,FALSE)=0,"",VLOOKUP($F21,appstarts!$B$10:$L$468,appstarts!F$1,FALSE))</f>
        <v>1130.8395489357331</v>
      </c>
      <c r="K21" s="13">
        <f>IF(VLOOKUP($F21,appstarts!$B$10:$L$468,appstarts!G$1,FALSE)=0,"",VLOOKUP($F21,appstarts!$B$10:$L$468,appstarts!G$1,FALSE))</f>
        <v>1233.1802783405515</v>
      </c>
      <c r="L21" s="13">
        <f>IF(VLOOKUP($F21,appstarts!$B$10:$L$468,appstarts!H$1,FALSE)=0,"",VLOOKUP($F21,appstarts!$B$10:$L$468,appstarts!H$1,FALSE))</f>
        <v>920.85731576242972</v>
      </c>
      <c r="M21" s="13">
        <f>IF(VLOOKUP($F21,appstarts!$B$10:$L$468,appstarts!I$1,FALSE)=0,"",VLOOKUP($F21,appstarts!$B$10:$L$468,appstarts!I$1,FALSE))</f>
        <v>939.03781651956763</v>
      </c>
      <c r="N21" s="35">
        <f>IF(VLOOKUP($F21,appstarts!$B$10:$L$468,appstarts!J$1,FALSE)=0,"",VLOOKUP($F21,appstarts!$B$10:$L$468,appstarts!J$1,FALSE))</f>
        <v>1067.9674857998227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Lincolnshire to Rural as a Region</v>
      </c>
      <c r="G24" s="66"/>
      <c r="H24" s="67"/>
      <c r="I24" s="19">
        <f>100*((I21-I22))/I22</f>
        <v>-5.5021726916753817</v>
      </c>
      <c r="J24" s="19">
        <f>100*((J21-J22))/J22</f>
        <v>-10.780076369649221</v>
      </c>
      <c r="K24" s="19">
        <f t="shared" ref="K24:N24" si="3">100*((K21-K22))/K22</f>
        <v>-5.4722809712226912</v>
      </c>
      <c r="L24" s="19">
        <f t="shared" si="3"/>
        <v>-17.755810567007416</v>
      </c>
      <c r="M24" s="19">
        <f t="shared" si="3"/>
        <v>-12.300772661961634</v>
      </c>
      <c r="N24" s="38">
        <f t="shared" si="3"/>
        <v>-8.5393440896898376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Lincolnshire to England</v>
      </c>
      <c r="G25" s="53"/>
      <c r="H25" s="54"/>
      <c r="I25" s="19">
        <f>100*(I21-I23)/I23</f>
        <v>9.0577414517394867</v>
      </c>
      <c r="J25" s="19">
        <f>100*(J21-J23)/J23</f>
        <v>5.194376645184474</v>
      </c>
      <c r="K25" s="19">
        <f t="shared" ref="K25:N25" si="4">100*(K21-K23)/K23</f>
        <v>9.9091157166266903</v>
      </c>
      <c r="L25" s="19">
        <f t="shared" si="4"/>
        <v>0.31125444035182148</v>
      </c>
      <c r="M25" s="19">
        <f t="shared" si="4"/>
        <v>2.9646728639876785</v>
      </c>
      <c r="N25" s="38">
        <f t="shared" si="4"/>
        <v>7.7666484157237869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Lincolnshire</v>
      </c>
      <c r="G30" s="10"/>
      <c r="H30" s="11"/>
      <c r="I30" s="12">
        <f>IF(VLOOKUP($F30,appachieve!$B$10:$L$468,appachieve!E$1,FALSE)=0,"",VLOOKUP($F30,appachieve!$B$10:$L$468,appachieve!E$1,FALSE))</f>
        <v>875.83266401507626</v>
      </c>
      <c r="J30" s="13">
        <f>IF(VLOOKUP($F30,appachieve!$B$10:$L$468,appachieve!F$1,FALSE)=0,"",VLOOKUP($F30,appachieve!$B$10:$L$468,appachieve!F$1,FALSE))</f>
        <v>851.74291799004152</v>
      </c>
      <c r="K30" s="13">
        <f>IF(VLOOKUP($F30,appachieve!$B$10:$L$468,appachieve!G$1,FALSE)=0,"",VLOOKUP($F30,appachieve!$B$10:$L$468,appachieve!G$1,FALSE))</f>
        <v>578.03685312595644</v>
      </c>
      <c r="L30" s="13">
        <f>IF(VLOOKUP($F30,appachieve!$B$10:$L$468,appachieve!H$1,FALSE)=0,"",VLOOKUP($F30,appachieve!$B$10:$L$468,appachieve!H$1,FALSE))</f>
        <v>492.66790811159427</v>
      </c>
      <c r="M30" s="13">
        <f>IF(VLOOKUP($F30,appachieve!$B$10:$L$468,appachieve!I$1,FALSE)=0,"",VLOOKUP($F30,appachieve!$B$10:$L$468,appachieve!I$1,FALSE))</f>
        <v>490.70666482388549</v>
      </c>
      <c r="N30" s="35">
        <f>IF(VLOOKUP($F30,appachieve!$B$10:$L$468,appachieve!J$1,FALSE)=0,"",VLOOKUP($F30,appachieve!$B$10:$L$468,appachieve!J$1,FALSE))</f>
        <v>414.20678810188116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Lincolnshire to Rural as a Region</v>
      </c>
      <c r="G33" s="66"/>
      <c r="H33" s="67"/>
      <c r="I33" s="19">
        <f>100*((I30-I31))/I31</f>
        <v>-7.082696531484693</v>
      </c>
      <c r="J33" s="19">
        <f>100*((J30-J31))/J31</f>
        <v>-8.5827761438117314</v>
      </c>
      <c r="K33" s="19">
        <f t="shared" ref="K33:N33" si="6">100*((K30-K31))/K31</f>
        <v>-11.94367190248458</v>
      </c>
      <c r="L33" s="19">
        <f t="shared" si="6"/>
        <v>-8.0075347432379491</v>
      </c>
      <c r="M33" s="19">
        <f t="shared" si="6"/>
        <v>-10.017134527589443</v>
      </c>
      <c r="N33" s="38">
        <f t="shared" si="6"/>
        <v>-14.231483625606145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Lincolnshire to England</v>
      </c>
      <c r="G34" s="53"/>
      <c r="H34" s="54"/>
      <c r="I34" s="19">
        <f>100*(I30-I32)/I32</f>
        <v>9.8911749077887396</v>
      </c>
      <c r="J34" s="19">
        <f>100*(J30-J32)/J32</f>
        <v>7.8155592392457613</v>
      </c>
      <c r="K34" s="19">
        <f t="shared" ref="K34:N34" si="7">100*(K30-K32)/K32</f>
        <v>9.4766767284008413</v>
      </c>
      <c r="L34" s="19">
        <f t="shared" si="7"/>
        <v>17.863135911864656</v>
      </c>
      <c r="M34" s="19">
        <f t="shared" si="7"/>
        <v>10.519519104478714</v>
      </c>
      <c r="N34" s="38">
        <f t="shared" si="7"/>
        <v>6.4798941135941277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Lincolnshire</v>
      </c>
      <c r="G39" s="10"/>
      <c r="H39" s="11"/>
      <c r="I39" s="12">
        <f>IF(VLOOKUP($F39,'level3+'!$B$10:$BF$468,((3*'level3+'!B$1)+3),FALSE)=0,"",VLOOKUP($F39,'level3+'!$B$10:$BF$468,((3*'level3+'!B$1)+3),FALSE))</f>
        <v>40.299999999999997</v>
      </c>
      <c r="J39" s="12">
        <f>IF(VLOOKUP($F39,'level3+'!$B$10:$BF$468,((3*'level3+'!C$1)+3),FALSE)=0,"",VLOOKUP($F39,'level3+'!$B$10:$BF$468,((3*'level3+'!C$1)+3),FALSE))</f>
        <v>39.1</v>
      </c>
      <c r="K39" s="12">
        <f>IF(VLOOKUP($F39,'level3+'!$B$10:$BF$468,((3*'level3+'!D$1)+3),FALSE)=0,"",VLOOKUP($F39,'level3+'!$B$10:$BF$468,((3*'level3+'!D$1)+3),FALSE))</f>
        <v>40.4</v>
      </c>
      <c r="L39" s="12">
        <f>IF(VLOOKUP($F39,'level3+'!$B$10:$BF$468,((3*'level3+'!E$1)+3),FALSE)=0,"",VLOOKUP($F39,'level3+'!$B$10:$BF$468,((3*'level3+'!E$1)+3),FALSE))</f>
        <v>42.6</v>
      </c>
      <c r="M39" s="12">
        <f>IF(VLOOKUP($F39,'level3+'!$B$10:$BF$468,((3*'level3+'!F$1)+3),FALSE)=0,"",VLOOKUP($F39,'level3+'!$B$10:$BF$468,((3*'level3+'!F$1)+3),FALSE))</f>
        <v>39.700000000000003</v>
      </c>
      <c r="N39" s="12">
        <f>IF(VLOOKUP($F39,'level3+'!$B$10:$BF$468,((3*'level3+'!G$1)+3),FALSE)=0,"",VLOOKUP($F39,'level3+'!$B$10:$BF$468,((3*'level3+'!G$1)+3),FALSE))</f>
        <v>42.2</v>
      </c>
      <c r="O39" s="12">
        <f>IF(VLOOKUP($F39,'level3+'!$B$10:$BF$468,((3*'level3+'!H$1)+3),FALSE)=0,"",VLOOKUP($F39,'level3+'!$B$10:$BF$468,((3*'level3+'!H$1)+3),FALSE))</f>
        <v>46.8</v>
      </c>
      <c r="P39" s="12">
        <f>IF(VLOOKUP($F39,'level3+'!$B$10:$BF$468,((3*'level3+'!I$1)+3),FALSE)=0,"",VLOOKUP($F39,'level3+'!$B$10:$BF$468,((3*'level3+'!I$1)+3),FALSE))</f>
        <v>47.8</v>
      </c>
      <c r="Q39" s="12">
        <f>IF(VLOOKUP($F39,'level3+'!$B$10:$BF$468,((3*'level3+'!J$1)+3),FALSE)=0,"",VLOOKUP($F39,'level3+'!$B$10:$BF$468,((3*'level3+'!J$1)+3),FALSE))</f>
        <v>49</v>
      </c>
      <c r="R39" s="12">
        <f>IF(VLOOKUP($F39,'level3+'!$B$10:$BF$468,((3*'level3+'!K$1)+3),FALSE)=0,"",VLOOKUP($F39,'level3+'!$B$10:$BF$468,((3*'level3+'!K$1)+3),FALSE))</f>
        <v>47.6</v>
      </c>
      <c r="S39" s="12">
        <f>IF(VLOOKUP($F39,'level3+'!$B$10:$BF$468,((3*'level3+'!L$1)+3),FALSE)=0,"",VLOOKUP($F39,'level3+'!$B$10:$BF$468,((3*'level3+'!L$1)+3),FALSE))</f>
        <v>48.6</v>
      </c>
      <c r="T39" s="12">
        <f>IF(VLOOKUP($F39,'level3+'!$B$10:$BF$468,((3*'level3+'!M$1)+3),FALSE)=0,"",VLOOKUP($F39,'level3+'!$B$10:$BF$468,((3*'level3+'!M$1)+3),FALSE))</f>
        <v>48.6</v>
      </c>
      <c r="U39" s="12">
        <f>IF(VLOOKUP($F39,'level3+'!$B$10:$BF$468,((3*'level3+'!N$1)+3),FALSE)=0,"",VLOOKUP($F39,'level3+'!$B$10:$BF$468,((3*'level3+'!N$1)+3),FALSE))</f>
        <v>49</v>
      </c>
      <c r="V39" s="12">
        <f>IF(VLOOKUP($F39,'level3+'!$B$10:$BF$468,((3*'level3+'!O$1)+3),FALSE)=0,"",VLOOKUP($F39,'level3+'!$B$10:$BF$468,((3*'level3+'!O$1)+3),FALSE))</f>
        <v>46.3</v>
      </c>
      <c r="W39" s="12">
        <f>IF(VLOOKUP($F39,'level3+'!$B$10:$BF$468,((3*'level3+'!P$1)+3),FALSE)=0,"",VLOOKUP($F39,'level3+'!$B$10:$BF$468,((3*'level3+'!P$1)+3),FALSE))</f>
        <v>49.2</v>
      </c>
      <c r="X39" s="12">
        <f>IF(VLOOKUP($F39,'level3+'!$B$10:$BF$468,((3*'level3+'!Q$1)+3),FALSE)=0,"",VLOOKUP($F39,'level3+'!$B$10:$BF$468,((3*'level3+'!Q$1)+3),FALSE))</f>
        <v>53.9</v>
      </c>
      <c r="Y39" s="12">
        <f>IF(VLOOKUP($F39,'level3+'!$B$10:$BF$468,((3*'level3+'!R$1)+3),FALSE)=0,"",VLOOKUP($F39,'level3+'!$B$10:$BF$468,((3*'level3+'!R$1)+3),FALSE))</f>
        <v>53.2</v>
      </c>
      <c r="Z39" s="47">
        <f>IF(VLOOKUP($F39,'level3+'!$B$10:$BF$468,((3*'level3+'!S$1)+3),FALSE)=0,"",VLOOKUP($F39,'level3+'!$B$10:$BF$468,((3*'level3+'!S$1)+3),FALSE))</f>
        <v>50.7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Lincolnshire to Rural as a Region</v>
      </c>
      <c r="G42" s="69"/>
      <c r="H42" s="70"/>
      <c r="I42" s="19">
        <f>((I39-I40))</f>
        <v>-4.1053877003211525</v>
      </c>
      <c r="J42" s="19">
        <f>((J39-J40))</f>
        <v>-5.8728239339534412</v>
      </c>
      <c r="K42" s="19">
        <f t="shared" ref="K42:Z42" si="9">((K39-K40))</f>
        <v>-5.3735522904062236</v>
      </c>
      <c r="L42" s="19">
        <f t="shared" si="9"/>
        <v>-4.3679232029969555</v>
      </c>
      <c r="M42" s="19">
        <f t="shared" si="9"/>
        <v>-6.2636504715291821</v>
      </c>
      <c r="N42" s="19">
        <f t="shared" si="9"/>
        <v>-5.3895316804407685</v>
      </c>
      <c r="O42" s="19">
        <f t="shared" si="9"/>
        <v>-2.5620522025278589</v>
      </c>
      <c r="P42" s="19">
        <f t="shared" si="9"/>
        <v>-2.8020460512418168</v>
      </c>
      <c r="Q42" s="19">
        <f t="shared" si="9"/>
        <v>-3.4394656695715042</v>
      </c>
      <c r="R42" s="19">
        <f t="shared" si="9"/>
        <v>-5.675544413905584</v>
      </c>
      <c r="S42" s="19">
        <f t="shared" si="9"/>
        <v>-5.9700305071435054</v>
      </c>
      <c r="T42" s="19">
        <f t="shared" si="9"/>
        <v>-6.560319132921876</v>
      </c>
      <c r="U42" s="19">
        <f t="shared" si="9"/>
        <v>-6.9411747015127432</v>
      </c>
      <c r="V42" s="19">
        <f t="shared" si="9"/>
        <v>-10.388586613818575</v>
      </c>
      <c r="W42" s="19">
        <f t="shared" si="9"/>
        <v>-8.1891662769824833</v>
      </c>
      <c r="X42" s="19">
        <f t="shared" si="9"/>
        <v>-4.2465796572875334</v>
      </c>
      <c r="Y42" s="19">
        <f t="shared" si="9"/>
        <v>-6.5708763002995738</v>
      </c>
      <c r="Z42" s="38">
        <f t="shared" si="9"/>
        <v>-8.839875911417046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Lincolnshire to England</v>
      </c>
      <c r="G43" s="53"/>
      <c r="H43" s="54"/>
      <c r="I43" s="19">
        <f>(I39-I41)</f>
        <v>-3.1000000000000014</v>
      </c>
      <c r="J43" s="19">
        <f>(J39-J41)</f>
        <v>-4.8999999999999986</v>
      </c>
      <c r="K43" s="19">
        <f t="shared" ref="K43:Z43" si="10">(K39-K41)</f>
        <v>-4.3999999999999986</v>
      </c>
      <c r="L43" s="19">
        <f t="shared" si="10"/>
        <v>-3.1999999999999957</v>
      </c>
      <c r="M43" s="19">
        <f t="shared" si="10"/>
        <v>-5.8999999999999986</v>
      </c>
      <c r="N43" s="19">
        <f t="shared" si="10"/>
        <v>-4.6999999999999957</v>
      </c>
      <c r="O43" s="19">
        <f t="shared" si="10"/>
        <v>-1.9000000000000057</v>
      </c>
      <c r="P43" s="19">
        <f t="shared" si="10"/>
        <v>-2.7000000000000028</v>
      </c>
      <c r="Q43" s="19">
        <f t="shared" si="10"/>
        <v>-4.1000000000000014</v>
      </c>
      <c r="R43" s="19">
        <f t="shared" si="10"/>
        <v>-6.1999999999999957</v>
      </c>
      <c r="S43" s="19">
        <f t="shared" si="10"/>
        <v>-6.1999999999999957</v>
      </c>
      <c r="T43" s="19">
        <f t="shared" si="10"/>
        <v>-7</v>
      </c>
      <c r="U43" s="19">
        <f t="shared" si="10"/>
        <v>-7.7000000000000028</v>
      </c>
      <c r="V43" s="19">
        <f t="shared" si="10"/>
        <v>-10.700000000000003</v>
      </c>
      <c r="W43" s="19">
        <f t="shared" si="10"/>
        <v>-8.5</v>
      </c>
      <c r="X43" s="19">
        <f t="shared" si="10"/>
        <v>-4.6000000000000014</v>
      </c>
      <c r="Y43" s="19">
        <f t="shared" si="10"/>
        <v>-8</v>
      </c>
      <c r="Z43" s="50">
        <f t="shared" si="10"/>
        <v>-10.599999999999994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Lincolnshire</v>
      </c>
      <c r="G48" s="10"/>
      <c r="H48" s="11"/>
      <c r="I48" s="12">
        <f>IF(VLOOKUP($F48,participation!$B$10:$L$468,participation!E$1,FALSE)=0,"",VLOOKUP($F48,participation!$B$10:$L$468,participation!E$1,FALSE))</f>
        <v>7171.4131591946643</v>
      </c>
      <c r="J48" s="13">
        <f>IF(VLOOKUP($F48,participation!$B$10:$L$468,participation!F$1,FALSE)=0,"",VLOOKUP($F48,participation!$B$10:$L$468,participation!F$1,FALSE))</f>
        <v>6673.6284035766121</v>
      </c>
      <c r="K48" s="13">
        <f>IF(VLOOKUP($F48,participation!$B$10:$L$468,participation!G$1,FALSE)=0,"",VLOOKUP($F48,participation!$B$10:$L$468,participation!G$1,FALSE))</f>
        <v>6746.354361490964</v>
      </c>
      <c r="L48" s="13">
        <f>IF(VLOOKUP($F48,participation!$B$10:$L$468,participation!H$1,FALSE)=0,"",VLOOKUP($F48,participation!$B$10:$L$468,participation!H$1,FALSE))</f>
        <v>5685.5266835823186</v>
      </c>
      <c r="M48" s="13">
        <f>IF(VLOOKUP($F48,participation!$B$10:$L$468,participation!I$1,FALSE)=0,"",VLOOKUP($F48,participation!$B$10:$L$468,participation!I$1,FALSE))</f>
        <v>5193.2781454852893</v>
      </c>
      <c r="N48" s="35">
        <f>IF(VLOOKUP($F48,participation!$B$10:$L$468,participation!J$1,FALSE)=0,"",VLOOKUP($F48,participation!$B$10:$L$468,participation!J$1,FALSE))</f>
        <v>5364.7276414696389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Lincolnshire to Rural as a Region</v>
      </c>
      <c r="G51" s="66"/>
      <c r="H51" s="67"/>
      <c r="I51" s="19">
        <f>100*((I48-I49))/I49</f>
        <v>14.680199705084883</v>
      </c>
      <c r="J51" s="19">
        <f>100*((J48-J49))/J49</f>
        <v>13.26536760702251</v>
      </c>
      <c r="K51" s="19">
        <f t="shared" ref="K51:N51" si="12">100*((K48-K49))/K49</f>
        <v>19.154102917225334</v>
      </c>
      <c r="L51" s="19">
        <f t="shared" si="12"/>
        <v>15.00315227855692</v>
      </c>
      <c r="M51" s="19">
        <f t="shared" si="12"/>
        <v>11.762060657211778</v>
      </c>
      <c r="N51" s="38">
        <f t="shared" si="12"/>
        <v>13.011837833220245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Lincolnshire to England</v>
      </c>
      <c r="G52" s="53"/>
      <c r="H52" s="54"/>
      <c r="I52" s="19">
        <f>100*(I48-I50)/I50</f>
        <v>5.6483965703397807</v>
      </c>
      <c r="J52" s="19">
        <f>100*(J48-J50)/J50</f>
        <v>1.2997632601185802</v>
      </c>
      <c r="K52" s="19">
        <f t="shared" ref="K52:N52" si="13">100*(K48-K50)/K50</f>
        <v>8.3403623171826577</v>
      </c>
      <c r="L52" s="19">
        <f t="shared" si="13"/>
        <v>8.4196545305552739</v>
      </c>
      <c r="M52" s="19">
        <f t="shared" si="13"/>
        <v>5.7048268977262229</v>
      </c>
      <c r="N52" s="38">
        <f t="shared" si="13"/>
        <v>4.1492456119130052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NUp+Lq8fU8i0EdlQe9vTibgcnl3A/vm2R8TjiKXQqxn2lJTR4Grf1RYRbfQPuVBAM5lPiazDytDFOlBdgfqCAg==" saltValue="rg0Kvq/viILKWYJADNzQq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2023-01-31T11:33:47Z</dcterms:modified>
</cp:coreProperties>
</file>