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00842587-705B-4AA8-94BF-326AE3537385}" xr6:coauthVersionLast="47" xr6:coauthVersionMax="47" xr10:uidLastSave="{1083A2DF-EF3D-4CEC-93A4-0E438B8C8370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<sst xmlns="http://schemas.openxmlformats.org/spreadsheetml/2006/main" count="9140" uniqueCount="1378">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</sst>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New Forest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6.7694159156489748</c:v>
                </c:pt>
                <c:pt idx="1">
                  <c:v>14.708095609462436</c:v>
                </c:pt>
                <c:pt idx="2">
                  <c:v>11.910317399511049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New Forest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1493</c:v>
                </c:pt>
                <c:pt idx="1">
                  <c:v>1229</c:v>
                </c:pt>
                <c:pt idx="2">
                  <c:v>1205</c:v>
                </c:pt>
                <c:pt idx="3">
                  <c:v>953</c:v>
                </c:pt>
                <c:pt idx="4">
                  <c:v>933</c:v>
                </c:pt>
                <c:pt idx="5">
                  <c:v>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New Forest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45.3</c:v>
                </c:pt>
                <c:pt idx="1">
                  <c:v>44.7</c:v>
                </c:pt>
                <c:pt idx="2">
                  <c:v>52</c:v>
                </c:pt>
                <c:pt idx="3">
                  <c:v>48.6</c:v>
                </c:pt>
                <c:pt idx="4">
                  <c:v>46.3</c:v>
                </c:pt>
                <c:pt idx="5">
                  <c:v>42.2</c:v>
                </c:pt>
                <c:pt idx="6">
                  <c:v>47.2</c:v>
                </c:pt>
                <c:pt idx="7">
                  <c:v>50.9</c:v>
                </c:pt>
                <c:pt idx="8">
                  <c:v>56.2</c:v>
                </c:pt>
                <c:pt idx="9">
                  <c:v>54.6</c:v>
                </c:pt>
                <c:pt idx="10">
                  <c:v>55.8</c:v>
                </c:pt>
                <c:pt idx="11">
                  <c:v>51.6</c:v>
                </c:pt>
                <c:pt idx="12">
                  <c:v>57.6</c:v>
                </c:pt>
                <c:pt idx="13">
                  <c:v>58.6</c:v>
                </c:pt>
                <c:pt idx="14">
                  <c:v>58</c:v>
                </c:pt>
                <c:pt idx="15">
                  <c:v>59</c:v>
                </c:pt>
                <c:pt idx="16">
                  <c:v>61.9</c:v>
                </c:pt>
                <c:pt idx="17">
                  <c:v>59.6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New Forest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5870</c:v>
                </c:pt>
                <c:pt idx="1">
                  <c:v>6209</c:v>
                </c:pt>
                <c:pt idx="2">
                  <c:v>5655</c:v>
                </c:pt>
                <c:pt idx="3">
                  <c:v>5054</c:v>
                </c:pt>
                <c:pt idx="4">
                  <c:v>4559</c:v>
                </c:pt>
                <c:pt idx="5">
                  <c:v>4992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New Forest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904</c:v>
                </c:pt>
                <c:pt idx="1">
                  <c:v>971</c:v>
                </c:pt>
                <c:pt idx="2">
                  <c:v>601</c:v>
                </c:pt>
                <c:pt idx="3">
                  <c:v>468</c:v>
                </c:pt>
                <c:pt idx="4">
                  <c:v>550</c:v>
                </c:pt>
                <c:pt idx="5">
                  <c:v>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373380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3716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for the New Forest was consistently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the New Forest was consistently between the rural and England situations over the</a:t>
          </a:r>
          <a:r>
            <a:rPr lang="en-GB" sz="1200" baseline="0">
              <a:effectLst/>
              <a:latin typeface="Avenir Next LT Pro" panose="020B0504020202020204" pitchFamily="34" charset="0"/>
            </a:rPr>
            <a:t>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the New Forest generally followed the path of 'Rural as a Region' and England over the period considered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the New Forest was generally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in line with the rural situation and below the England position over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</a:t>
          </a:r>
          <a:r>
            <a:rPr lang="en-GB" sz="1200" baseline="0">
              <a:effectLst/>
              <a:latin typeface="Avenir Next LT Pro" panose="020B0504020202020204" pitchFamily="34" charset="0"/>
            </a:rPr>
            <a:t> the New Forest was consistently above the England situation but moved above and below the rural position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177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New Forest</v>
      </c>
      <c r="G12" s="10"/>
      <c r="H12" s="11"/>
      <c r="I12" s="12">
        <f>IF(VLOOKUP($F12,'E&amp;T'!$B$10:$Q$468,'E&amp;T'!O$1,FALSE)=0,"",VLOOKUP($F12,'E&amp;T'!$B$10:$Q$468,'E&amp;T'!O$1,FALSE))</f>
        <v>6.7694159156489748</v>
      </c>
      <c r="J12" s="13">
        <f>IF(VLOOKUP($F12,'E&amp;T'!$B$10:$Q$468,'E&amp;T'!P$1,FALSE)=0,"",VLOOKUP($F12,'E&amp;T'!$B$10:$Q$468,'E&amp;T'!P$1,FALSE))</f>
        <v>14.708095609462436</v>
      </c>
      <c r="K12" s="35">
        <f>IF(VLOOKUP($F12,'E&amp;T'!$B$10:$Q$468,'E&amp;T'!Q$1,FALSE)=0,"",VLOOKUP($F12,'E&amp;T'!$B$10:$Q$468,'E&amp;T'!Q$1,FALSE))</f>
        <v>11.910317399511049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New Forest to Rural as a Region</v>
      </c>
      <c r="G15" s="66"/>
      <c r="H15" s="67"/>
      <c r="I15" s="19">
        <f>100*((I12-I13))/I13</f>
        <v>-38.907349203277739</v>
      </c>
      <c r="J15" s="19">
        <f>100*((J12-J13))/J13</f>
        <v>-14.604736518657427</v>
      </c>
      <c r="K15" s="38">
        <f t="shared" ref="K15" si="0">100*((K12-K13))/K13</f>
        <v>-25.850385618383037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New Forest to England</v>
      </c>
      <c r="G16" s="53"/>
      <c r="H16" s="54"/>
      <c r="I16" s="19">
        <f>100*(I12-I14)/I14</f>
        <v>-56.172801827736897</v>
      </c>
      <c r="J16" s="19">
        <f>100*(J12-J14)/J14</f>
        <v>-47.863586135582352</v>
      </c>
      <c r="K16" s="38">
        <f t="shared" ref="K16" si="1">100*(K12-K14)/K14</f>
        <v>-59.912100174206735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New Forest</v>
      </c>
      <c r="G21" s="10"/>
      <c r="H21" s="11"/>
      <c r="I21" s="12">
        <f>IF(VLOOKUP($F21,appstarts!$B$10:$L$468,appstarts!E$1,FALSE)=0,"",VLOOKUP($F21,appstarts!$B$10:$L$468,appstarts!E$1,FALSE))</f>
        <v>1493</v>
      </c>
      <c r="J21" s="13">
        <f>IF(VLOOKUP($F21,appstarts!$B$10:$L$468,appstarts!F$1,FALSE)=0,"",VLOOKUP($F21,appstarts!$B$10:$L$468,appstarts!F$1,FALSE))</f>
        <v>1229</v>
      </c>
      <c r="K21" s="13">
        <f>IF(VLOOKUP($F21,appstarts!$B$10:$L$468,appstarts!G$1,FALSE)=0,"",VLOOKUP($F21,appstarts!$B$10:$L$468,appstarts!G$1,FALSE))</f>
        <v>1205</v>
      </c>
      <c r="L21" s="13">
        <f>IF(VLOOKUP($F21,appstarts!$B$10:$L$468,appstarts!H$1,FALSE)=0,"",VLOOKUP($F21,appstarts!$B$10:$L$468,appstarts!H$1,FALSE))</f>
        <v>953</v>
      </c>
      <c r="M21" s="13">
        <f>IF(VLOOKUP($F21,appstarts!$B$10:$L$468,appstarts!I$1,FALSE)=0,"",VLOOKUP($F21,appstarts!$B$10:$L$468,appstarts!I$1,FALSE))</f>
        <v>933</v>
      </c>
      <c r="N21" s="35">
        <f>IF(VLOOKUP($F21,appstarts!$B$10:$L$468,appstarts!J$1,FALSE)=0,"",VLOOKUP($F21,appstarts!$B$10:$L$468,appstarts!J$1,FALSE))</f>
        <v>1025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New Forest to Rural as a Region</v>
      </c>
      <c r="G24" s="66"/>
      <c r="H24" s="67"/>
      <c r="I24" s="19">
        <f>100*((I21-I22))/I22</f>
        <v>-8.8961380617549146</v>
      </c>
      <c r="J24" s="19">
        <f>100*((J21-J22))/J22</f>
        <v>-3.0355046877364602</v>
      </c>
      <c r="K24" s="19">
        <f t="shared" ref="K24:N24" si="3">100*((K21-K22))/K22</f>
        <v>-7.6324010119948289</v>
      </c>
      <c r="L24" s="19">
        <f t="shared" si="3"/>
        <v>-14.885062877794724</v>
      </c>
      <c r="M24" s="19">
        <f t="shared" si="3"/>
        <v>-12.864660328954105</v>
      </c>
      <c r="N24" s="38">
        <f t="shared" si="3"/>
        <v>-12.219076372106274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New Forest to England</v>
      </c>
      <c r="G25" s="53"/>
      <c r="H25" s="54"/>
      <c r="I25" s="19">
        <f>100*(I21-I23)/I23</f>
        <v>5.140845070422535</v>
      </c>
      <c r="J25" s="19">
        <f>100*(J21-J23)/J23</f>
        <v>14.325581395348838</v>
      </c>
      <c r="K25" s="19">
        <f t="shared" ref="K25:N25" si="4">100*(K21-K23)/K23</f>
        <v>7.3975044563279857</v>
      </c>
      <c r="L25" s="19">
        <f t="shared" si="4"/>
        <v>3.812636165577342</v>
      </c>
      <c r="M25" s="19">
        <f t="shared" si="4"/>
        <v>2.3026315789473686</v>
      </c>
      <c r="N25" s="38">
        <f t="shared" si="4"/>
        <v>3.4308779011099899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New Forest</v>
      </c>
      <c r="G30" s="10"/>
      <c r="H30" s="11"/>
      <c r="I30" s="12">
        <f>IF(VLOOKUP($F30,appachieve!$B$10:$L$468,appachieve!E$1,FALSE)=0,"",VLOOKUP($F30,appachieve!$B$10:$L$468,appachieve!E$1,FALSE))</f>
        <v>904</v>
      </c>
      <c r="J30" s="13">
        <f>IF(VLOOKUP($F30,appachieve!$B$10:$L$468,appachieve!F$1,FALSE)=0,"",VLOOKUP($F30,appachieve!$B$10:$L$468,appachieve!F$1,FALSE))</f>
        <v>971</v>
      </c>
      <c r="K30" s="13">
        <f>IF(VLOOKUP($F30,appachieve!$B$10:$L$468,appachieve!G$1,FALSE)=0,"",VLOOKUP($F30,appachieve!$B$10:$L$468,appachieve!G$1,FALSE))</f>
        <v>601</v>
      </c>
      <c r="L30" s="13">
        <f>IF(VLOOKUP($F30,appachieve!$B$10:$L$468,appachieve!H$1,FALSE)=0,"",VLOOKUP($F30,appachieve!$B$10:$L$468,appachieve!H$1,FALSE))</f>
        <v>468</v>
      </c>
      <c r="M30" s="13">
        <f>IF(VLOOKUP($F30,appachieve!$B$10:$L$468,appachieve!I$1,FALSE)=0,"",VLOOKUP($F30,appachieve!$B$10:$L$468,appachieve!I$1,FALSE))</f>
        <v>550</v>
      </c>
      <c r="N30" s="35">
        <f>IF(VLOOKUP($F30,appachieve!$B$10:$L$468,appachieve!J$1,FALSE)=0,"",VLOOKUP($F30,appachieve!$B$10:$L$468,appachieve!J$1,FALSE))</f>
        <v>458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New Forest to Rural as a Region</v>
      </c>
      <c r="G33" s="66"/>
      <c r="H33" s="67"/>
      <c r="I33" s="19">
        <f>100*((I30-I31))/I31</f>
        <v>-4.0944169055426549</v>
      </c>
      <c r="J33" s="19">
        <f>100*((J30-J31))/J31</f>
        <v>4.2170383686086046</v>
      </c>
      <c r="K33" s="19">
        <f t="shared" ref="K33:N33" si="6">100*((K30-K31))/K31</f>
        <v>-8.4455378572983584</v>
      </c>
      <c r="L33" s="19">
        <f t="shared" si="6"/>
        <v>-12.613602324564607</v>
      </c>
      <c r="M33" s="19">
        <f t="shared" si="6"/>
        <v>0.85572411694869177</v>
      </c>
      <c r="N33" s="38">
        <f t="shared" si="6"/>
        <v>-5.1633589119009864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New Forest to England</v>
      </c>
      <c r="G34" s="53"/>
      <c r="H34" s="54"/>
      <c r="I34" s="19">
        <f>100*(I30-I32)/I32</f>
        <v>13.42534504391468</v>
      </c>
      <c r="J34" s="19">
        <f>100*(J30-J32)/J32</f>
        <v>22.911392405063292</v>
      </c>
      <c r="K34" s="19">
        <f t="shared" ref="K34:N34" si="7">100*(K30-K32)/K32</f>
        <v>13.825757575757576</v>
      </c>
      <c r="L34" s="19">
        <f t="shared" si="7"/>
        <v>11.961722488038278</v>
      </c>
      <c r="M34" s="19">
        <f t="shared" si="7"/>
        <v>23.873873873873872</v>
      </c>
      <c r="N34" s="38">
        <f t="shared" si="7"/>
        <v>17.737789203084834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New Forest</v>
      </c>
      <c r="G39" s="10"/>
      <c r="H39" s="11"/>
      <c r="I39" s="12">
        <f>IF(VLOOKUP($F39,'level3+'!$B$10:$BF$468,((3*'level3+'!B$1)+3),FALSE)=0,"",VLOOKUP($F39,'level3+'!$B$10:$BF$468,((3*'level3+'!B$1)+3),FALSE))</f>
        <v>45.3</v>
      </c>
      <c r="J39" s="12">
        <f>IF(VLOOKUP($F39,'level3+'!$B$10:$BF$468,((3*'level3+'!C$1)+3),FALSE)=0,"",VLOOKUP($F39,'level3+'!$B$10:$BF$468,((3*'level3+'!C$1)+3),FALSE))</f>
        <v>44.7</v>
      </c>
      <c r="K39" s="12">
        <f>IF(VLOOKUP($F39,'level3+'!$B$10:$BF$468,((3*'level3+'!D$1)+3),FALSE)=0,"",VLOOKUP($F39,'level3+'!$B$10:$BF$468,((3*'level3+'!D$1)+3),FALSE))</f>
        <v>52</v>
      </c>
      <c r="L39" s="12">
        <f>IF(VLOOKUP($F39,'level3+'!$B$10:$BF$468,((3*'level3+'!E$1)+3),FALSE)=0,"",VLOOKUP($F39,'level3+'!$B$10:$BF$468,((3*'level3+'!E$1)+3),FALSE))</f>
        <v>48.6</v>
      </c>
      <c r="M39" s="12">
        <f>IF(VLOOKUP($F39,'level3+'!$B$10:$BF$468,((3*'level3+'!F$1)+3),FALSE)=0,"",VLOOKUP($F39,'level3+'!$B$10:$BF$468,((3*'level3+'!F$1)+3),FALSE))</f>
        <v>46.3</v>
      </c>
      <c r="N39" s="12">
        <f>IF(VLOOKUP($F39,'level3+'!$B$10:$BF$468,((3*'level3+'!G$1)+3),FALSE)=0,"",VLOOKUP($F39,'level3+'!$B$10:$BF$468,((3*'level3+'!G$1)+3),FALSE))</f>
        <v>42.2</v>
      </c>
      <c r="O39" s="12">
        <f>IF(VLOOKUP($F39,'level3+'!$B$10:$BF$468,((3*'level3+'!H$1)+3),FALSE)=0,"",VLOOKUP($F39,'level3+'!$B$10:$BF$468,((3*'level3+'!H$1)+3),FALSE))</f>
        <v>47.2</v>
      </c>
      <c r="P39" s="12">
        <f>IF(VLOOKUP($F39,'level3+'!$B$10:$BF$468,((3*'level3+'!I$1)+3),FALSE)=0,"",VLOOKUP($F39,'level3+'!$B$10:$BF$468,((3*'level3+'!I$1)+3),FALSE))</f>
        <v>50.9</v>
      </c>
      <c r="Q39" s="12">
        <f>IF(VLOOKUP($F39,'level3+'!$B$10:$BF$468,((3*'level3+'!J$1)+3),FALSE)=0,"",VLOOKUP($F39,'level3+'!$B$10:$BF$468,((3*'level3+'!J$1)+3),FALSE))</f>
        <v>56.2</v>
      </c>
      <c r="R39" s="12">
        <f>IF(VLOOKUP($F39,'level3+'!$B$10:$BF$468,((3*'level3+'!K$1)+3),FALSE)=0,"",VLOOKUP($F39,'level3+'!$B$10:$BF$468,((3*'level3+'!K$1)+3),FALSE))</f>
        <v>54.6</v>
      </c>
      <c r="S39" s="12">
        <f>IF(VLOOKUP($F39,'level3+'!$B$10:$BF$468,((3*'level3+'!L$1)+3),FALSE)=0,"",VLOOKUP($F39,'level3+'!$B$10:$BF$468,((3*'level3+'!L$1)+3),FALSE))</f>
        <v>55.8</v>
      </c>
      <c r="T39" s="12">
        <f>IF(VLOOKUP($F39,'level3+'!$B$10:$BF$468,((3*'level3+'!M$1)+3),FALSE)=0,"",VLOOKUP($F39,'level3+'!$B$10:$BF$468,((3*'level3+'!M$1)+3),FALSE))</f>
        <v>51.6</v>
      </c>
      <c r="U39" s="12">
        <f>IF(VLOOKUP($F39,'level3+'!$B$10:$BF$468,((3*'level3+'!N$1)+3),FALSE)=0,"",VLOOKUP($F39,'level3+'!$B$10:$BF$468,((3*'level3+'!N$1)+3),FALSE))</f>
        <v>57.6</v>
      </c>
      <c r="V39" s="12">
        <f>IF(VLOOKUP($F39,'level3+'!$B$10:$BF$468,((3*'level3+'!O$1)+3),FALSE)=0,"",VLOOKUP($F39,'level3+'!$B$10:$BF$468,((3*'level3+'!O$1)+3),FALSE))</f>
        <v>58.6</v>
      </c>
      <c r="W39" s="12">
        <f>IF(VLOOKUP($F39,'level3+'!$B$10:$BF$468,((3*'level3+'!P$1)+3),FALSE)=0,"",VLOOKUP($F39,'level3+'!$B$10:$BF$468,((3*'level3+'!P$1)+3),FALSE))</f>
        <v>58</v>
      </c>
      <c r="X39" s="12">
        <f>IF(VLOOKUP($F39,'level3+'!$B$10:$BF$468,((3*'level3+'!Q$1)+3),FALSE)=0,"",VLOOKUP($F39,'level3+'!$B$10:$BF$468,((3*'level3+'!Q$1)+3),FALSE))</f>
        <v>59</v>
      </c>
      <c r="Y39" s="12">
        <f>IF(VLOOKUP($F39,'level3+'!$B$10:$BF$468,((3*'level3+'!R$1)+3),FALSE)=0,"",VLOOKUP($F39,'level3+'!$B$10:$BF$468,((3*'level3+'!R$1)+3),FALSE))</f>
        <v>61.9</v>
      </c>
      <c r="Z39" s="47">
        <f>IF(VLOOKUP($F39,'level3+'!$B$10:$BF$468,((3*'level3+'!S$1)+3),FALSE)=0,"",VLOOKUP($F39,'level3+'!$B$10:$BF$468,((3*'level3+'!S$1)+3),FALSE))</f>
        <v>59.6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New Forest to Rural as a Region</v>
      </c>
      <c r="G42" s="69"/>
      <c r="H42" s="70"/>
      <c r="I42" s="19">
        <f>((I39-I40))</f>
        <v>0.89461229967884748</v>
      </c>
      <c r="J42" s="19">
        <f>((J39-J40))</f>
        <v>-0.27282393395343973</v>
      </c>
      <c r="K42" s="19">
        <f t="shared" ref="K42:Z42" si="9">((K39-K40))</f>
        <v>6.2264477095937778</v>
      </c>
      <c r="L42" s="19">
        <f t="shared" si="9"/>
        <v>1.6320767970030445</v>
      </c>
      <c r="M42" s="19">
        <f t="shared" si="9"/>
        <v>0.33634952847081223</v>
      </c>
      <c r="N42" s="19">
        <f t="shared" si="9"/>
        <v>-5.3895316804407685</v>
      </c>
      <c r="O42" s="19">
        <f t="shared" si="9"/>
        <v>-2.1620522025278532</v>
      </c>
      <c r="P42" s="19">
        <f t="shared" si="9"/>
        <v>0.29795394875818459</v>
      </c>
      <c r="Q42" s="19">
        <f t="shared" si="9"/>
        <v>3.7605343304284986</v>
      </c>
      <c r="R42" s="19">
        <f t="shared" si="9"/>
        <v>1.324455586094416</v>
      </c>
      <c r="S42" s="19">
        <f t="shared" si="9"/>
        <v>1.2299694928564904</v>
      </c>
      <c r="T42" s="19">
        <f t="shared" si="9"/>
        <v>-3.560319132921876</v>
      </c>
      <c r="U42" s="19">
        <f t="shared" si="9"/>
        <v>1.6588252984872582</v>
      </c>
      <c r="V42" s="19">
        <f t="shared" si="9"/>
        <v>1.9114133861814295</v>
      </c>
      <c r="W42" s="19">
        <f t="shared" si="9"/>
        <v>0.61083372301751382</v>
      </c>
      <c r="X42" s="19">
        <f t="shared" si="9"/>
        <v>0.85342034271246803</v>
      </c>
      <c r="Y42" s="19">
        <f t="shared" si="9"/>
        <v>2.1291236997004219</v>
      </c>
      <c r="Z42" s="38">
        <f t="shared" si="9"/>
        <v>6.0124088582952595E-2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New Forest to England</v>
      </c>
      <c r="G43" s="53"/>
      <c r="H43" s="54"/>
      <c r="I43" s="19">
        <f>(I39-I41)</f>
        <v>1.8999999999999986</v>
      </c>
      <c r="J43" s="19">
        <f>(J39-J41)</f>
        <v>0.70000000000000284</v>
      </c>
      <c r="K43" s="19">
        <f t="shared" ref="K43:Z43" si="10">(K39-K41)</f>
        <v>7.2000000000000028</v>
      </c>
      <c r="L43" s="19">
        <f t="shared" si="10"/>
        <v>2.8000000000000043</v>
      </c>
      <c r="M43" s="19">
        <f t="shared" si="10"/>
        <v>0.69999999999999574</v>
      </c>
      <c r="N43" s="19">
        <f t="shared" si="10"/>
        <v>-4.6999999999999957</v>
      </c>
      <c r="O43" s="19">
        <f t="shared" si="10"/>
        <v>-1.5</v>
      </c>
      <c r="P43" s="19">
        <f t="shared" si="10"/>
        <v>0.39999999999999858</v>
      </c>
      <c r="Q43" s="19">
        <f t="shared" si="10"/>
        <v>3.1000000000000014</v>
      </c>
      <c r="R43" s="19">
        <f t="shared" si="10"/>
        <v>0.80000000000000426</v>
      </c>
      <c r="S43" s="19">
        <f t="shared" si="10"/>
        <v>1</v>
      </c>
      <c r="T43" s="19">
        <f t="shared" si="10"/>
        <v>-4</v>
      </c>
      <c r="U43" s="19">
        <f t="shared" si="10"/>
        <v>0.89999999999999858</v>
      </c>
      <c r="V43" s="19">
        <f t="shared" si="10"/>
        <v>1.6000000000000014</v>
      </c>
      <c r="W43" s="19">
        <f t="shared" si="10"/>
        <v>0.29999999999999716</v>
      </c>
      <c r="X43" s="19">
        <f t="shared" si="10"/>
        <v>0.5</v>
      </c>
      <c r="Y43" s="19">
        <f t="shared" si="10"/>
        <v>0.69999999999999574</v>
      </c>
      <c r="Z43" s="50">
        <f t="shared" si="10"/>
        <v>-1.6999999999999957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New Forest</v>
      </c>
      <c r="G48" s="10"/>
      <c r="H48" s="11"/>
      <c r="I48" s="12">
        <f>IF(VLOOKUP($F48,participation!$B$10:$L$468,participation!E$1,FALSE)=0,"",VLOOKUP($F48,participation!$B$10:$L$468,participation!E$1,FALSE))</f>
        <v>5870</v>
      </c>
      <c r="J48" s="13">
        <f>IF(VLOOKUP($F48,participation!$B$10:$L$468,participation!F$1,FALSE)=0,"",VLOOKUP($F48,participation!$B$10:$L$468,participation!F$1,FALSE))</f>
        <v>6209</v>
      </c>
      <c r="K48" s="13">
        <f>IF(VLOOKUP($F48,participation!$B$10:$L$468,participation!G$1,FALSE)=0,"",VLOOKUP($F48,participation!$B$10:$L$468,participation!G$1,FALSE))</f>
        <v>5655</v>
      </c>
      <c r="L48" s="13">
        <f>IF(VLOOKUP($F48,participation!$B$10:$L$468,participation!H$1,FALSE)=0,"",VLOOKUP($F48,participation!$B$10:$L$468,participation!H$1,FALSE))</f>
        <v>5054</v>
      </c>
      <c r="M48" s="13">
        <f>IF(VLOOKUP($F48,participation!$B$10:$L$468,participation!I$1,FALSE)=0,"",VLOOKUP($F48,participation!$B$10:$L$468,participation!I$1,FALSE))</f>
        <v>4559</v>
      </c>
      <c r="N48" s="35">
        <f>IF(VLOOKUP($F48,participation!$B$10:$L$468,participation!J$1,FALSE)=0,"",VLOOKUP($F48,participation!$B$10:$L$468,participation!J$1,FALSE))</f>
        <v>4992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New Forest to Rural as a Region</v>
      </c>
      <c r="G51" s="66"/>
      <c r="H51" s="67"/>
      <c r="I51" s="19">
        <f>100*((I48-I49))/I49</f>
        <v>-6.131085000205978</v>
      </c>
      <c r="J51" s="19">
        <f>100*((J48-J49))/J49</f>
        <v>5.3796563043726868</v>
      </c>
      <c r="K51" s="19">
        <f t="shared" ref="K51:N51" si="12">100*((K48-K49))/K49</f>
        <v>-0.1213965511301944</v>
      </c>
      <c r="L51" s="19">
        <f t="shared" si="12"/>
        <v>2.2290394475133612</v>
      </c>
      <c r="M51" s="19">
        <f t="shared" si="12"/>
        <v>-1.887936624543002</v>
      </c>
      <c r="N51" s="38">
        <f t="shared" si="12"/>
        <v>5.1600625728854608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New Forest to England</v>
      </c>
      <c r="G52" s="53"/>
      <c r="H52" s="54"/>
      <c r="I52" s="19">
        <f>100*(I48-I50)/I50</f>
        <v>-13.523865645256334</v>
      </c>
      <c r="J52" s="19">
        <f>100*(J48-J50)/J50</f>
        <v>-5.752884031572556</v>
      </c>
      <c r="K52" s="19">
        <f t="shared" ref="K52:N52" si="13">100*(K48-K50)/K50</f>
        <v>-9.1858037578288094</v>
      </c>
      <c r="L52" s="19">
        <f t="shared" si="13"/>
        <v>-3.6231884057971016</v>
      </c>
      <c r="M52" s="19">
        <f t="shared" si="13"/>
        <v>-7.2053734988805207</v>
      </c>
      <c r="N52" s="38">
        <f t="shared" si="13"/>
        <v>-3.0867792661619102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vIRM8mkV7kbVGWVAXsS778N5enMAmftC0u2lnyJ+rweBbvdL5Yl0b1XttOO9rSS0Oxs/U2NfgXh1Leb21jOiIg==" saltValue="qjI24PhqncDvR5Ipg+IU8Q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2023-01-31T14:28:52Z</dcterms:modified>
</cp:coreProperties>
</file>