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7037EBA5-7932-49FE-9CD5-06035159B8C7}" xr6:coauthVersionLast="47" xr6:coauthVersionMax="47" xr10:uidLastSave="{25471044-DFE0-4A31-8917-B0C2688F8540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<sst xmlns="http://schemas.openxmlformats.org/spreadsheetml/2006/main" count="9140" uniqueCount="1378">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</sst>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9.5626629608481188</c:v>
                </c:pt>
                <c:pt idx="1">
                  <c:v>17.62920006822446</c:v>
                </c:pt>
                <c:pt idx="2">
                  <c:v>18.300303517229068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1294.4015891703052</c:v>
                </c:pt>
                <c:pt idx="1">
                  <c:v>1121.7864419267621</c:v>
                </c:pt>
                <c:pt idx="2">
                  <c:v>1079.4229133438746</c:v>
                </c:pt>
                <c:pt idx="3">
                  <c:v>918.79431378000379</c:v>
                </c:pt>
                <c:pt idx="4">
                  <c:v>813.47994435816838</c:v>
                </c:pt>
                <c:pt idx="5">
                  <c:v>957.65764240049839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38.700000000000003</c:v>
                </c:pt>
                <c:pt idx="1">
                  <c:v>38</c:v>
                </c:pt>
                <c:pt idx="2">
                  <c:v>39.5</c:v>
                </c:pt>
                <c:pt idx="3">
                  <c:v>41.1</c:v>
                </c:pt>
                <c:pt idx="4">
                  <c:v>38.700000000000003</c:v>
                </c:pt>
                <c:pt idx="5">
                  <c:v>41.8</c:v>
                </c:pt>
                <c:pt idx="6">
                  <c:v>43.4</c:v>
                </c:pt>
                <c:pt idx="7">
                  <c:v>45.1</c:v>
                </c:pt>
                <c:pt idx="8">
                  <c:v>49.6</c:v>
                </c:pt>
                <c:pt idx="9">
                  <c:v>47.9</c:v>
                </c:pt>
                <c:pt idx="10">
                  <c:v>48.8</c:v>
                </c:pt>
                <c:pt idx="11">
                  <c:v>47.7</c:v>
                </c:pt>
                <c:pt idx="12">
                  <c:v>50.4</c:v>
                </c:pt>
                <c:pt idx="13">
                  <c:v>52</c:v>
                </c:pt>
                <c:pt idx="14">
                  <c:v>49.2</c:v>
                </c:pt>
                <c:pt idx="15">
                  <c:v>51.7</c:v>
                </c:pt>
                <c:pt idx="16">
                  <c:v>56.1</c:v>
                </c:pt>
                <c:pt idx="17">
                  <c:v>56.4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5727.892194126568</c:v>
                </c:pt>
                <c:pt idx="1">
                  <c:v>5386.639424695767</c:v>
                </c:pt>
                <c:pt idx="2">
                  <c:v>4928.2551501244398</c:v>
                </c:pt>
                <c:pt idx="3">
                  <c:v>4496.4384879575691</c:v>
                </c:pt>
                <c:pt idx="4">
                  <c:v>4287.6282903905631</c:v>
                </c:pt>
                <c:pt idx="5">
                  <c:v>4278.5011641243991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774.83106911787513</c:v>
                </c:pt>
                <c:pt idx="1">
                  <c:v>715.66417334826019</c:v>
                </c:pt>
                <c:pt idx="2">
                  <c:v>546.40783837422623</c:v>
                </c:pt>
                <c:pt idx="3">
                  <c:v>408.65670024765234</c:v>
                </c:pt>
                <c:pt idx="4">
                  <c:v>439.49692592649382</c:v>
                </c:pt>
                <c:pt idx="5">
                  <c:v>383.20741083820468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198120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8440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Norfolk was consistently below the England situation but moved above the rural position and increased the gap to it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Norfolk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the rural situation over the period, but moved above and below the England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Norfolk was consistently below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</a:t>
          </a:r>
          <a:r>
            <a:rPr lang="en-GB" sz="1200" baseline="0">
              <a:effectLst/>
              <a:latin typeface="Avenir Next LT Pro" panose="020B0504020202020204" pitchFamily="34" charset="0"/>
            </a:rPr>
            <a:t> Norfolk w</a:t>
          </a:r>
          <a:r>
            <a:rPr lang="en-GB" sz="1200">
              <a:effectLst/>
              <a:latin typeface="Avenir Next LT Pro" panose="020B0504020202020204" pitchFamily="34" charset="0"/>
            </a:rPr>
            <a:t>as consistently below both the rural and England situations over the period considered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Norfolk was consistently below the rural situation, and was generally also below the England position over the period.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334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Norfolk</v>
      </c>
      <c r="G12" s="10"/>
      <c r="H12" s="11"/>
      <c r="I12" s="12">
        <f>IF(VLOOKUP($F12,'E&amp;T'!$B$10:$Q$468,'E&amp;T'!O$1,FALSE)=0,"",VLOOKUP($F12,'E&amp;T'!$B$10:$Q$468,'E&amp;T'!O$1,FALSE))</f>
        <v>9.5626629608481188</v>
      </c>
      <c r="J12" s="13">
        <f>IF(VLOOKUP($F12,'E&amp;T'!$B$10:$Q$468,'E&amp;T'!P$1,FALSE)=0,"",VLOOKUP($F12,'E&amp;T'!$B$10:$Q$468,'E&amp;T'!P$1,FALSE))</f>
        <v>17.62920006822446</v>
      </c>
      <c r="K12" s="35">
        <f>IF(VLOOKUP($F12,'E&amp;T'!$B$10:$Q$468,'E&amp;T'!Q$1,FALSE)=0,"",VLOOKUP($F12,'E&amp;T'!$B$10:$Q$468,'E&amp;T'!Q$1,FALSE))</f>
        <v>18.300303517229068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Norfolk to Rural as a Region</v>
      </c>
      <c r="G15" s="66"/>
      <c r="H15" s="67"/>
      <c r="I15" s="19">
        <f>100*((I12-I13))/I13</f>
        <v>-13.698842524460693</v>
      </c>
      <c r="J15" s="19">
        <f>100*((J12-J13))/J13</f>
        <v>2.3552079592684034</v>
      </c>
      <c r="K15" s="38">
        <f t="shared" ref="K15" si="0">100*((K12-K13))/K13</f>
        <v>13.931510248819304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Norfolk to England</v>
      </c>
      <c r="G16" s="53"/>
      <c r="H16" s="54"/>
      <c r="I16" s="19">
        <f>100*(I12-I14)/I14</f>
        <v>-38.088495394292572</v>
      </c>
      <c r="J16" s="19">
        <f>100*(J12-J14)/J14</f>
        <v>-37.509022564127648</v>
      </c>
      <c r="K16" s="38">
        <f t="shared" ref="K16" si="1">100*(K12-K14)/K14</f>
        <v>-38.404602533060256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Norfolk</v>
      </c>
      <c r="G21" s="10"/>
      <c r="H21" s="11"/>
      <c r="I21" s="12">
        <f>IF(VLOOKUP($F21,appstarts!$B$10:$L$468,appstarts!E$1,FALSE)=0,"",VLOOKUP($F21,appstarts!$B$10:$L$468,appstarts!E$1,FALSE))</f>
        <v>1294.4015891703052</v>
      </c>
      <c r="J21" s="13">
        <f>IF(VLOOKUP($F21,appstarts!$B$10:$L$468,appstarts!F$1,FALSE)=0,"",VLOOKUP($F21,appstarts!$B$10:$L$468,appstarts!F$1,FALSE))</f>
        <v>1121.7864419267621</v>
      </c>
      <c r="K21" s="13">
        <f>IF(VLOOKUP($F21,appstarts!$B$10:$L$468,appstarts!G$1,FALSE)=0,"",VLOOKUP($F21,appstarts!$B$10:$L$468,appstarts!G$1,FALSE))</f>
        <v>1079.4229133438746</v>
      </c>
      <c r="L21" s="13">
        <f>IF(VLOOKUP($F21,appstarts!$B$10:$L$468,appstarts!H$1,FALSE)=0,"",VLOOKUP($F21,appstarts!$B$10:$L$468,appstarts!H$1,FALSE))</f>
        <v>918.79431378000379</v>
      </c>
      <c r="M21" s="13">
        <f>IF(VLOOKUP($F21,appstarts!$B$10:$L$468,appstarts!I$1,FALSE)=0,"",VLOOKUP($F21,appstarts!$B$10:$L$468,appstarts!I$1,FALSE))</f>
        <v>813.47994435816838</v>
      </c>
      <c r="N21" s="35">
        <f>IF(VLOOKUP($F21,appstarts!$B$10:$L$468,appstarts!J$1,FALSE)=0,"",VLOOKUP($F21,appstarts!$B$10:$L$468,appstarts!J$1,FALSE))</f>
        <v>957.65764240049839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Norfolk to Rural as a Region</v>
      </c>
      <c r="G24" s="66"/>
      <c r="H24" s="67"/>
      <c r="I24" s="19">
        <f>100*((I21-I22))/I22</f>
        <v>-21.014746368106817</v>
      </c>
      <c r="J24" s="19">
        <f>100*((J21-J22))/J22</f>
        <v>-11.494339959667762</v>
      </c>
      <c r="K24" s="19">
        <f t="shared" ref="K24:N24" si="3">100*((K21-K22))/K22</f>
        <v>-17.25833792679563</v>
      </c>
      <c r="L24" s="19">
        <f t="shared" si="3"/>
        <v>-17.940062701338125</v>
      </c>
      <c r="M24" s="19">
        <f t="shared" si="3"/>
        <v>-24.026954697499985</v>
      </c>
      <c r="N24" s="38">
        <f t="shared" si="3"/>
        <v>-17.986270859290819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Norfolk to England</v>
      </c>
      <c r="G25" s="53"/>
      <c r="H25" s="54"/>
      <c r="I25" s="19">
        <f>100*(I21-I23)/I23</f>
        <v>-8.844958509133436</v>
      </c>
      <c r="J25" s="19">
        <f>100*(J21-J23)/J23</f>
        <v>4.3522271559778707</v>
      </c>
      <c r="K25" s="19">
        <f t="shared" ref="K25:N25" si="4">100*(K21-K23)/K23</f>
        <v>-3.7947492563391623</v>
      </c>
      <c r="L25" s="19">
        <f t="shared" si="4"/>
        <v>8.6526555555968443E-2</v>
      </c>
      <c r="M25" s="19">
        <f t="shared" si="4"/>
        <v>-10.802637680025397</v>
      </c>
      <c r="N25" s="38">
        <f t="shared" si="4"/>
        <v>-3.3645164076187295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Norfolk</v>
      </c>
      <c r="G30" s="10"/>
      <c r="H30" s="11"/>
      <c r="I30" s="12">
        <f>IF(VLOOKUP($F30,appachieve!$B$10:$L$468,appachieve!E$1,FALSE)=0,"",VLOOKUP($F30,appachieve!$B$10:$L$468,appachieve!E$1,FALSE))</f>
        <v>774.83106911787513</v>
      </c>
      <c r="J30" s="13">
        <f>IF(VLOOKUP($F30,appachieve!$B$10:$L$468,appachieve!F$1,FALSE)=0,"",VLOOKUP($F30,appachieve!$B$10:$L$468,appachieve!F$1,FALSE))</f>
        <v>715.66417334826019</v>
      </c>
      <c r="K30" s="13">
        <f>IF(VLOOKUP($F30,appachieve!$B$10:$L$468,appachieve!G$1,FALSE)=0,"",VLOOKUP($F30,appachieve!$B$10:$L$468,appachieve!G$1,FALSE))</f>
        <v>546.40783837422623</v>
      </c>
      <c r="L30" s="13">
        <f>IF(VLOOKUP($F30,appachieve!$B$10:$L$468,appachieve!H$1,FALSE)=0,"",VLOOKUP($F30,appachieve!$B$10:$L$468,appachieve!H$1,FALSE))</f>
        <v>408.65670024765234</v>
      </c>
      <c r="M30" s="13">
        <f>IF(VLOOKUP($F30,appachieve!$B$10:$L$468,appachieve!I$1,FALSE)=0,"",VLOOKUP($F30,appachieve!$B$10:$L$468,appachieve!I$1,FALSE))</f>
        <v>439.49692592649382</v>
      </c>
      <c r="N30" s="35">
        <f>IF(VLOOKUP($F30,appachieve!$B$10:$L$468,appachieve!J$1,FALSE)=0,"",VLOOKUP($F30,appachieve!$B$10:$L$468,appachieve!J$1,FALSE))</f>
        <v>383.20741083820468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Norfolk to Rural as a Region</v>
      </c>
      <c r="G33" s="66"/>
      <c r="H33" s="67"/>
      <c r="I33" s="19">
        <f>100*((I30-I31))/I31</f>
        <v>-17.797980659898677</v>
      </c>
      <c r="J33" s="19">
        <f>100*((J30-J31))/J31</f>
        <v>-23.188052921859743</v>
      </c>
      <c r="K33" s="19">
        <f t="shared" ref="K33:N33" si="6">100*((K30-K31))/K31</f>
        <v>-16.761937183180478</v>
      </c>
      <c r="L33" s="19">
        <f t="shared" si="6"/>
        <v>-23.694365554332169</v>
      </c>
      <c r="M33" s="19">
        <f t="shared" si="6"/>
        <v>-19.407671433655466</v>
      </c>
      <c r="N33" s="38">
        <f t="shared" si="6"/>
        <v>-20.650428637636416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Norfolk to England</v>
      </c>
      <c r="G34" s="53"/>
      <c r="H34" s="54"/>
      <c r="I34" s="19">
        <f>100*(I30-I32)/I32</f>
        <v>-2.7815471621235721</v>
      </c>
      <c r="J34" s="19">
        <f>100*(J30-J32)/J32</f>
        <v>-9.4095983103468104</v>
      </c>
      <c r="K34" s="19">
        <f t="shared" ref="K34:N34" si="7">100*(K30-K32)/K32</f>
        <v>3.4863330254216347</v>
      </c>
      <c r="L34" s="19">
        <f t="shared" si="7"/>
        <v>-2.23523917520279</v>
      </c>
      <c r="M34" s="19">
        <f t="shared" si="7"/>
        <v>-1.0142058724113028</v>
      </c>
      <c r="N34" s="38">
        <f t="shared" si="7"/>
        <v>-1.4890974708985398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Norfolk</v>
      </c>
      <c r="G39" s="10"/>
      <c r="H39" s="11"/>
      <c r="I39" s="12">
        <f>IF(VLOOKUP($F39,'level3+'!$B$10:$BF$468,((3*'level3+'!B$1)+3),FALSE)=0,"",VLOOKUP($F39,'level3+'!$B$10:$BF$468,((3*'level3+'!B$1)+3),FALSE))</f>
        <v>38.700000000000003</v>
      </c>
      <c r="J39" s="12">
        <f>IF(VLOOKUP($F39,'level3+'!$B$10:$BF$468,((3*'level3+'!C$1)+3),FALSE)=0,"",VLOOKUP($F39,'level3+'!$B$10:$BF$468,((3*'level3+'!C$1)+3),FALSE))</f>
        <v>38</v>
      </c>
      <c r="K39" s="12">
        <f>IF(VLOOKUP($F39,'level3+'!$B$10:$BF$468,((3*'level3+'!D$1)+3),FALSE)=0,"",VLOOKUP($F39,'level3+'!$B$10:$BF$468,((3*'level3+'!D$1)+3),FALSE))</f>
        <v>39.5</v>
      </c>
      <c r="L39" s="12">
        <f>IF(VLOOKUP($F39,'level3+'!$B$10:$BF$468,((3*'level3+'!E$1)+3),FALSE)=0,"",VLOOKUP($F39,'level3+'!$B$10:$BF$468,((3*'level3+'!E$1)+3),FALSE))</f>
        <v>41.1</v>
      </c>
      <c r="M39" s="12">
        <f>IF(VLOOKUP($F39,'level3+'!$B$10:$BF$468,((3*'level3+'!F$1)+3),FALSE)=0,"",VLOOKUP($F39,'level3+'!$B$10:$BF$468,((3*'level3+'!F$1)+3),FALSE))</f>
        <v>38.700000000000003</v>
      </c>
      <c r="N39" s="12">
        <f>IF(VLOOKUP($F39,'level3+'!$B$10:$BF$468,((3*'level3+'!G$1)+3),FALSE)=0,"",VLOOKUP($F39,'level3+'!$B$10:$BF$468,((3*'level3+'!G$1)+3),FALSE))</f>
        <v>41.8</v>
      </c>
      <c r="O39" s="12">
        <f>IF(VLOOKUP($F39,'level3+'!$B$10:$BF$468,((3*'level3+'!H$1)+3),FALSE)=0,"",VLOOKUP($F39,'level3+'!$B$10:$BF$468,((3*'level3+'!H$1)+3),FALSE))</f>
        <v>43.4</v>
      </c>
      <c r="P39" s="12">
        <f>IF(VLOOKUP($F39,'level3+'!$B$10:$BF$468,((3*'level3+'!I$1)+3),FALSE)=0,"",VLOOKUP($F39,'level3+'!$B$10:$BF$468,((3*'level3+'!I$1)+3),FALSE))</f>
        <v>45.1</v>
      </c>
      <c r="Q39" s="12">
        <f>IF(VLOOKUP($F39,'level3+'!$B$10:$BF$468,((3*'level3+'!J$1)+3),FALSE)=0,"",VLOOKUP($F39,'level3+'!$B$10:$BF$468,((3*'level3+'!J$1)+3),FALSE))</f>
        <v>49.6</v>
      </c>
      <c r="R39" s="12">
        <f>IF(VLOOKUP($F39,'level3+'!$B$10:$BF$468,((3*'level3+'!K$1)+3),FALSE)=0,"",VLOOKUP($F39,'level3+'!$B$10:$BF$468,((3*'level3+'!K$1)+3),FALSE))</f>
        <v>47.9</v>
      </c>
      <c r="S39" s="12">
        <f>IF(VLOOKUP($F39,'level3+'!$B$10:$BF$468,((3*'level3+'!L$1)+3),FALSE)=0,"",VLOOKUP($F39,'level3+'!$B$10:$BF$468,((3*'level3+'!L$1)+3),FALSE))</f>
        <v>48.8</v>
      </c>
      <c r="T39" s="12">
        <f>IF(VLOOKUP($F39,'level3+'!$B$10:$BF$468,((3*'level3+'!M$1)+3),FALSE)=0,"",VLOOKUP($F39,'level3+'!$B$10:$BF$468,((3*'level3+'!M$1)+3),FALSE))</f>
        <v>47.7</v>
      </c>
      <c r="U39" s="12">
        <f>IF(VLOOKUP($F39,'level3+'!$B$10:$BF$468,((3*'level3+'!N$1)+3),FALSE)=0,"",VLOOKUP($F39,'level3+'!$B$10:$BF$468,((3*'level3+'!N$1)+3),FALSE))</f>
        <v>50.4</v>
      </c>
      <c r="V39" s="12">
        <f>IF(VLOOKUP($F39,'level3+'!$B$10:$BF$468,((3*'level3+'!O$1)+3),FALSE)=0,"",VLOOKUP($F39,'level3+'!$B$10:$BF$468,((3*'level3+'!O$1)+3),FALSE))</f>
        <v>52</v>
      </c>
      <c r="W39" s="12">
        <f>IF(VLOOKUP($F39,'level3+'!$B$10:$BF$468,((3*'level3+'!P$1)+3),FALSE)=0,"",VLOOKUP($F39,'level3+'!$B$10:$BF$468,((3*'level3+'!P$1)+3),FALSE))</f>
        <v>49.2</v>
      </c>
      <c r="X39" s="12">
        <f>IF(VLOOKUP($F39,'level3+'!$B$10:$BF$468,((3*'level3+'!Q$1)+3),FALSE)=0,"",VLOOKUP($F39,'level3+'!$B$10:$BF$468,((3*'level3+'!Q$1)+3),FALSE))</f>
        <v>51.7</v>
      </c>
      <c r="Y39" s="12">
        <f>IF(VLOOKUP($F39,'level3+'!$B$10:$BF$468,((3*'level3+'!R$1)+3),FALSE)=0,"",VLOOKUP($F39,'level3+'!$B$10:$BF$468,((3*'level3+'!R$1)+3),FALSE))</f>
        <v>56.1</v>
      </c>
      <c r="Z39" s="47">
        <f>IF(VLOOKUP($F39,'level3+'!$B$10:$BF$468,((3*'level3+'!S$1)+3),FALSE)=0,"",VLOOKUP($F39,'level3+'!$B$10:$BF$468,((3*'level3+'!S$1)+3),FALSE))</f>
        <v>56.4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Norfolk to Rural as a Region</v>
      </c>
      <c r="G42" s="69"/>
      <c r="H42" s="70"/>
      <c r="I42" s="19">
        <f>((I39-I40))</f>
        <v>-5.7053877003211468</v>
      </c>
      <c r="J42" s="19">
        <f>((J39-J40))</f>
        <v>-6.9728239339534426</v>
      </c>
      <c r="K42" s="19">
        <f t="shared" ref="K42:Z42" si="9">((K39-K40))</f>
        <v>-6.2735522904062222</v>
      </c>
      <c r="L42" s="19">
        <f t="shared" si="9"/>
        <v>-5.8679232029969555</v>
      </c>
      <c r="M42" s="19">
        <f t="shared" si="9"/>
        <v>-7.2636504715291821</v>
      </c>
      <c r="N42" s="19">
        <f t="shared" si="9"/>
        <v>-5.7895316804407742</v>
      </c>
      <c r="O42" s="19">
        <f t="shared" si="9"/>
        <v>-5.9620522025278575</v>
      </c>
      <c r="P42" s="19">
        <f t="shared" si="9"/>
        <v>-5.5020460512418126</v>
      </c>
      <c r="Q42" s="19">
        <f t="shared" si="9"/>
        <v>-2.8394656695715028</v>
      </c>
      <c r="R42" s="19">
        <f t="shared" si="9"/>
        <v>-5.3755444139055868</v>
      </c>
      <c r="S42" s="19">
        <f t="shared" si="9"/>
        <v>-5.7700305071435096</v>
      </c>
      <c r="T42" s="19">
        <f t="shared" si="9"/>
        <v>-7.4603191329218745</v>
      </c>
      <c r="U42" s="19">
        <f t="shared" si="9"/>
        <v>-5.5411747015127446</v>
      </c>
      <c r="V42" s="19">
        <f t="shared" si="9"/>
        <v>-4.6885866138185719</v>
      </c>
      <c r="W42" s="19">
        <f t="shared" si="9"/>
        <v>-8.1891662769824833</v>
      </c>
      <c r="X42" s="19">
        <f t="shared" si="9"/>
        <v>-6.4465796572875291</v>
      </c>
      <c r="Y42" s="19">
        <f t="shared" si="9"/>
        <v>-3.6708763002995752</v>
      </c>
      <c r="Z42" s="38">
        <f t="shared" si="9"/>
        <v>-3.1398759114170502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Norfolk to England</v>
      </c>
      <c r="G43" s="53"/>
      <c r="H43" s="54"/>
      <c r="I43" s="19">
        <f>(I39-I41)</f>
        <v>-4.6999999999999957</v>
      </c>
      <c r="J43" s="19">
        <f>(J39-J41)</f>
        <v>-6</v>
      </c>
      <c r="K43" s="19">
        <f t="shared" ref="K43:Z43" si="10">(K39-K41)</f>
        <v>-5.2999999999999972</v>
      </c>
      <c r="L43" s="19">
        <f t="shared" si="10"/>
        <v>-4.6999999999999957</v>
      </c>
      <c r="M43" s="19">
        <f t="shared" si="10"/>
        <v>-6.8999999999999986</v>
      </c>
      <c r="N43" s="19">
        <f t="shared" si="10"/>
        <v>-5.1000000000000014</v>
      </c>
      <c r="O43" s="19">
        <f t="shared" si="10"/>
        <v>-5.3000000000000043</v>
      </c>
      <c r="P43" s="19">
        <f t="shared" si="10"/>
        <v>-5.3999999999999986</v>
      </c>
      <c r="Q43" s="19">
        <f t="shared" si="10"/>
        <v>-3.5</v>
      </c>
      <c r="R43" s="19">
        <f t="shared" si="10"/>
        <v>-5.8999999999999986</v>
      </c>
      <c r="S43" s="19">
        <f t="shared" si="10"/>
        <v>-6</v>
      </c>
      <c r="T43" s="19">
        <f t="shared" si="10"/>
        <v>-7.8999999999999986</v>
      </c>
      <c r="U43" s="19">
        <f t="shared" si="10"/>
        <v>-6.3000000000000043</v>
      </c>
      <c r="V43" s="19">
        <f t="shared" si="10"/>
        <v>-5</v>
      </c>
      <c r="W43" s="19">
        <f t="shared" si="10"/>
        <v>-8.5</v>
      </c>
      <c r="X43" s="19">
        <f t="shared" si="10"/>
        <v>-6.7999999999999972</v>
      </c>
      <c r="Y43" s="19">
        <f t="shared" si="10"/>
        <v>-5.1000000000000014</v>
      </c>
      <c r="Z43" s="50">
        <f t="shared" si="10"/>
        <v>-4.8999999999999986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Norfolk</v>
      </c>
      <c r="G48" s="10"/>
      <c r="H48" s="11"/>
      <c r="I48" s="12">
        <f>IF(VLOOKUP($F48,participation!$B$10:$L$468,participation!E$1,FALSE)=0,"",VLOOKUP($F48,participation!$B$10:$L$468,participation!E$1,FALSE))</f>
        <v>5727.892194126568</v>
      </c>
      <c r="J48" s="13">
        <f>IF(VLOOKUP($F48,participation!$B$10:$L$468,participation!F$1,FALSE)=0,"",VLOOKUP($F48,participation!$B$10:$L$468,participation!F$1,FALSE))</f>
        <v>5386.639424695767</v>
      </c>
      <c r="K48" s="13">
        <f>IF(VLOOKUP($F48,participation!$B$10:$L$468,participation!G$1,FALSE)=0,"",VLOOKUP($F48,participation!$B$10:$L$468,participation!G$1,FALSE))</f>
        <v>4928.2551501244398</v>
      </c>
      <c r="L48" s="13">
        <f>IF(VLOOKUP($F48,participation!$B$10:$L$468,participation!H$1,FALSE)=0,"",VLOOKUP($F48,participation!$B$10:$L$468,participation!H$1,FALSE))</f>
        <v>4496.4384879575691</v>
      </c>
      <c r="M48" s="13">
        <f>IF(VLOOKUP($F48,participation!$B$10:$L$468,participation!I$1,FALSE)=0,"",VLOOKUP($F48,participation!$B$10:$L$468,participation!I$1,FALSE))</f>
        <v>4287.6282903905631</v>
      </c>
      <c r="N48" s="35">
        <f>IF(VLOOKUP($F48,participation!$B$10:$L$468,participation!J$1,FALSE)=0,"",VLOOKUP($F48,participation!$B$10:$L$468,participation!J$1,FALSE))</f>
        <v>4278.5011641243991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Norfolk to Rural as a Region</v>
      </c>
      <c r="G51" s="66"/>
      <c r="H51" s="67"/>
      <c r="I51" s="19">
        <f>100*((I48-I49))/I49</f>
        <v>-8.4035731689181432</v>
      </c>
      <c r="J51" s="19">
        <f>100*((J48-J49))/J49</f>
        <v>-8.5775147028468748</v>
      </c>
      <c r="K51" s="19">
        <f t="shared" ref="K51:N51" si="12">100*((K48-K49))/K49</f>
        <v>-12.957163247722502</v>
      </c>
      <c r="L51" s="19">
        <f t="shared" si="12"/>
        <v>-9.0489537873502837</v>
      </c>
      <c r="M51" s="19">
        <f t="shared" si="12"/>
        <v>-7.7279976843164588</v>
      </c>
      <c r="N51" s="38">
        <f t="shared" si="12"/>
        <v>-9.870302456433274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Norfolk to England</v>
      </c>
      <c r="G52" s="53"/>
      <c r="H52" s="54"/>
      <c r="I52" s="19">
        <f>100*(I48-I50)/I50</f>
        <v>-15.617380758300412</v>
      </c>
      <c r="J52" s="19">
        <f>100*(J48-J50)/J50</f>
        <v>-18.235588574745492</v>
      </c>
      <c r="K52" s="19">
        <f t="shared" ref="K52:N52" si="13">100*(K48-K50)/K50</f>
        <v>-20.856670144139397</v>
      </c>
      <c r="L52" s="19">
        <f t="shared" si="13"/>
        <v>-14.255558963433083</v>
      </c>
      <c r="M52" s="19">
        <f t="shared" si="13"/>
        <v>-12.728917354150965</v>
      </c>
      <c r="N52" s="38">
        <f t="shared" si="13"/>
        <v>-16.938435951768607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+Q8rFmLEhdfstVu+m7LLkGiR7JyVRkYV1CIgYHg7zwdBtsNXAn46NpvBzPxnOcp/Ua9KL5xvgQfSBKdkqZr0lQ==" saltValue="MNzvIG4CrUbm5fegq9GaP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2023-01-31T14:42:31Z</dcterms:modified>
</cp:coreProperties>
</file>