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8" documentId="8_{2BD1429C-B880-4941-9E81-6D7472D02BEC}" xr6:coauthVersionLast="47" xr6:coauthVersionMax="47" xr10:uidLastSave="{939690E3-0D8A-42F5-9A1E-E92D3FC57105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<sst xmlns="http://schemas.openxmlformats.org/spreadsheetml/2006/main" count="9140" uniqueCount="1378">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</sst>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North Lincolnshire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17.282943292660313</c:v>
                </c:pt>
                <c:pt idx="1">
                  <c:v>26.385029267427424</c:v>
                </c:pt>
                <c:pt idx="2">
                  <c:v>31.128462761550001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North Lincolnshire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1922</c:v>
                </c:pt>
                <c:pt idx="1">
                  <c:v>1470</c:v>
                </c:pt>
                <c:pt idx="2">
                  <c:v>1409</c:v>
                </c:pt>
                <c:pt idx="3">
                  <c:v>908</c:v>
                </c:pt>
                <c:pt idx="4">
                  <c:v>1141</c:v>
                </c:pt>
                <c:pt idx="5">
                  <c:v>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North Lincolnshire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37.9</c:v>
                </c:pt>
                <c:pt idx="1">
                  <c:v>37.299999999999997</c:v>
                </c:pt>
                <c:pt idx="2">
                  <c:v>37.6</c:v>
                </c:pt>
                <c:pt idx="3">
                  <c:v>37</c:v>
                </c:pt>
                <c:pt idx="4">
                  <c:v>40.5</c:v>
                </c:pt>
                <c:pt idx="5">
                  <c:v>41.1</c:v>
                </c:pt>
                <c:pt idx="6">
                  <c:v>42.3</c:v>
                </c:pt>
                <c:pt idx="7">
                  <c:v>41.5</c:v>
                </c:pt>
                <c:pt idx="8">
                  <c:v>46.7</c:v>
                </c:pt>
                <c:pt idx="9">
                  <c:v>44.7</c:v>
                </c:pt>
                <c:pt idx="10">
                  <c:v>45</c:v>
                </c:pt>
                <c:pt idx="11">
                  <c:v>48.3</c:v>
                </c:pt>
                <c:pt idx="12">
                  <c:v>49.4</c:v>
                </c:pt>
                <c:pt idx="13">
                  <c:v>45.7</c:v>
                </c:pt>
                <c:pt idx="14">
                  <c:v>42.8</c:v>
                </c:pt>
                <c:pt idx="15">
                  <c:v>46.3</c:v>
                </c:pt>
                <c:pt idx="16">
                  <c:v>52.9</c:v>
                </c:pt>
                <c:pt idx="17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North Lincolnshire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7550</c:v>
                </c:pt>
                <c:pt idx="1">
                  <c:v>7076</c:v>
                </c:pt>
                <c:pt idx="2">
                  <c:v>6405</c:v>
                </c:pt>
                <c:pt idx="3">
                  <c:v>5625</c:v>
                </c:pt>
                <c:pt idx="4">
                  <c:v>5158</c:v>
                </c:pt>
                <c:pt idx="5">
                  <c:v>5391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North Lincolnshire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1073</c:v>
                </c:pt>
                <c:pt idx="1">
                  <c:v>1118</c:v>
                </c:pt>
                <c:pt idx="2">
                  <c:v>805</c:v>
                </c:pt>
                <c:pt idx="3">
                  <c:v>496</c:v>
                </c:pt>
                <c:pt idx="4">
                  <c:v>492</c:v>
                </c:pt>
                <c:pt idx="5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502920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5011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North Lincolnshire was generally above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North Lincolnshire was generally above both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North Lincolnshire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North Lincolnshire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greater than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North Lincolnshire was</a:t>
          </a:r>
          <a:r>
            <a:rPr lang="en-GB" sz="1200" baseline="0">
              <a:effectLst/>
              <a:latin typeface="Avenir Next LT Pro" panose="020B0504020202020204" pitchFamily="34" charset="0"/>
            </a:rPr>
            <a:t> consistently above the England situation with a reducing gap over the period, and moved from being above to below the rural position over the course of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187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North Lincolnshire</v>
      </c>
      <c r="G12" s="10"/>
      <c r="H12" s="11"/>
      <c r="I12" s="12">
        <f>IF(VLOOKUP($F12,'E&amp;T'!$B$10:$Q$468,'E&amp;T'!O$1,FALSE)=0,"",VLOOKUP($F12,'E&amp;T'!$B$10:$Q$468,'E&amp;T'!O$1,FALSE))</f>
        <v>17.282943292660313</v>
      </c>
      <c r="J12" s="13">
        <f>IF(VLOOKUP($F12,'E&amp;T'!$B$10:$Q$468,'E&amp;T'!P$1,FALSE)=0,"",VLOOKUP($F12,'E&amp;T'!$B$10:$Q$468,'E&amp;T'!P$1,FALSE))</f>
        <v>26.385029267427424</v>
      </c>
      <c r="K12" s="35">
        <f>IF(VLOOKUP($F12,'E&amp;T'!$B$10:$Q$468,'E&amp;T'!Q$1,FALSE)=0,"",VLOOKUP($F12,'E&amp;T'!$B$10:$Q$468,'E&amp;T'!Q$1,FALSE))</f>
        <v>31.128462761550001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North Lincolnshire to Rural as a Region</v>
      </c>
      <c r="G15" s="66"/>
      <c r="H15" s="67"/>
      <c r="I15" s="19">
        <f>100*((I12-I13))/I13</f>
        <v>55.9751731131187</v>
      </c>
      <c r="J15" s="19">
        <f>100*((J12-J13))/J13</f>
        <v>53.191588230180827</v>
      </c>
      <c r="K15" s="38">
        <f t="shared" ref="K15" si="0">100*((K12-K13))/K13</f>
        <v>93.795298029271024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North Lincolnshire to England</v>
      </c>
      <c r="G16" s="53"/>
      <c r="H16" s="54"/>
      <c r="I16" s="19">
        <f>100*(I12-I14)/I14</f>
        <v>11.894879872334126</v>
      </c>
      <c r="J16" s="19">
        <f>100*(J12-J14)/J14</f>
        <v>-6.4718613314993307</v>
      </c>
      <c r="K16" s="38">
        <f t="shared" ref="K16" si="1">100*(K12-K14)/K14</f>
        <v>4.7725812048620426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North Lincolnshire</v>
      </c>
      <c r="G21" s="10"/>
      <c r="H21" s="11"/>
      <c r="I21" s="12">
        <f>IF(VLOOKUP($F21,appstarts!$B$10:$L$468,appstarts!E$1,FALSE)=0,"",VLOOKUP($F21,appstarts!$B$10:$L$468,appstarts!E$1,FALSE))</f>
        <v>1922</v>
      </c>
      <c r="J21" s="13">
        <f>IF(VLOOKUP($F21,appstarts!$B$10:$L$468,appstarts!F$1,FALSE)=0,"",VLOOKUP($F21,appstarts!$B$10:$L$468,appstarts!F$1,FALSE))</f>
        <v>1470</v>
      </c>
      <c r="K21" s="13">
        <f>IF(VLOOKUP($F21,appstarts!$B$10:$L$468,appstarts!G$1,FALSE)=0,"",VLOOKUP($F21,appstarts!$B$10:$L$468,appstarts!G$1,FALSE))</f>
        <v>1409</v>
      </c>
      <c r="L21" s="13">
        <f>IF(VLOOKUP($F21,appstarts!$B$10:$L$468,appstarts!H$1,FALSE)=0,"",VLOOKUP($F21,appstarts!$B$10:$L$468,appstarts!H$1,FALSE))</f>
        <v>908</v>
      </c>
      <c r="M21" s="13">
        <f>IF(VLOOKUP($F21,appstarts!$B$10:$L$468,appstarts!I$1,FALSE)=0,"",VLOOKUP($F21,appstarts!$B$10:$L$468,appstarts!I$1,FALSE))</f>
        <v>1141</v>
      </c>
      <c r="N21" s="35">
        <f>IF(VLOOKUP($F21,appstarts!$B$10:$L$468,appstarts!J$1,FALSE)=0,"",VLOOKUP($F21,appstarts!$B$10:$L$468,appstarts!J$1,FALSE))</f>
        <v>1166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North Lincolnshire to Rural as a Region</v>
      </c>
      <c r="G24" s="66"/>
      <c r="H24" s="67"/>
      <c r="I24" s="19">
        <f>100*((I21-I22))/I22</f>
        <v>17.281729836106532</v>
      </c>
      <c r="J24" s="19">
        <f>100*((J21-J22))/J22</f>
        <v>15.978688453236291</v>
      </c>
      <c r="K24" s="19">
        <f t="shared" ref="K24:N24" si="3">100*((K21-K22))/K22</f>
        <v>8.0049352482151761</v>
      </c>
      <c r="L24" s="19">
        <f t="shared" si="3"/>
        <v>-18.904131262368949</v>
      </c>
      <c r="M24" s="19">
        <f t="shared" si="3"/>
        <v>6.5610102515148601</v>
      </c>
      <c r="N24" s="38">
        <f t="shared" si="3"/>
        <v>-0.14384687792772227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North Lincolnshire to England</v>
      </c>
      <c r="G25" s="53"/>
      <c r="H25" s="54"/>
      <c r="I25" s="19">
        <f>100*(I21-I23)/I23</f>
        <v>35.352112676056336</v>
      </c>
      <c r="J25" s="19">
        <f>100*(J21-J23)/J23</f>
        <v>36.744186046511629</v>
      </c>
      <c r="K25" s="19">
        <f t="shared" ref="K25:N25" si="4">100*(K21-K23)/K23</f>
        <v>25.579322638146166</v>
      </c>
      <c r="L25" s="19">
        <f t="shared" si="4"/>
        <v>-1.0893246187363834</v>
      </c>
      <c r="M25" s="19">
        <f t="shared" si="4"/>
        <v>25.109649122807017</v>
      </c>
      <c r="N25" s="38">
        <f t="shared" si="4"/>
        <v>17.658930373360242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North Lincolnshire</v>
      </c>
      <c r="G30" s="10"/>
      <c r="H30" s="11"/>
      <c r="I30" s="12">
        <f>IF(VLOOKUP($F30,appachieve!$B$10:$L$468,appachieve!E$1,FALSE)=0,"",VLOOKUP($F30,appachieve!$B$10:$L$468,appachieve!E$1,FALSE))</f>
        <v>1073</v>
      </c>
      <c r="J30" s="13">
        <f>IF(VLOOKUP($F30,appachieve!$B$10:$L$468,appachieve!F$1,FALSE)=0,"",VLOOKUP($F30,appachieve!$B$10:$L$468,appachieve!F$1,FALSE))</f>
        <v>1118</v>
      </c>
      <c r="K30" s="13">
        <f>IF(VLOOKUP($F30,appachieve!$B$10:$L$468,appachieve!G$1,FALSE)=0,"",VLOOKUP($F30,appachieve!$B$10:$L$468,appachieve!G$1,FALSE))</f>
        <v>805</v>
      </c>
      <c r="L30" s="13">
        <f>IF(VLOOKUP($F30,appachieve!$B$10:$L$468,appachieve!H$1,FALSE)=0,"",VLOOKUP($F30,appachieve!$B$10:$L$468,appachieve!H$1,FALSE))</f>
        <v>496</v>
      </c>
      <c r="M30" s="13">
        <f>IF(VLOOKUP($F30,appachieve!$B$10:$L$468,appachieve!I$1,FALSE)=0,"",VLOOKUP($F30,appachieve!$B$10:$L$468,appachieve!I$1,FALSE))</f>
        <v>492</v>
      </c>
      <c r="N30" s="35">
        <f>IF(VLOOKUP($F30,appachieve!$B$10:$L$468,appachieve!J$1,FALSE)=0,"",VLOOKUP($F30,appachieve!$B$10:$L$468,appachieve!J$1,FALSE))</f>
        <v>401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North Lincolnshire to Rural as a Region</v>
      </c>
      <c r="G33" s="66"/>
      <c r="H33" s="67"/>
      <c r="I33" s="19">
        <f>100*((I30-I31))/I31</f>
        <v>13.834834801275145</v>
      </c>
      <c r="J33" s="19">
        <f>100*((J30-J31))/J31</f>
        <v>19.994489079407227</v>
      </c>
      <c r="K33" s="19">
        <f t="shared" ref="K33:N33" si="6">100*((K30-K31))/K31</f>
        <v>22.631184733568755</v>
      </c>
      <c r="L33" s="19">
        <f t="shared" si="6"/>
        <v>-7.3853563097949673</v>
      </c>
      <c r="M33" s="19">
        <f t="shared" si="6"/>
        <v>-9.7799704262931701</v>
      </c>
      <c r="N33" s="38">
        <f t="shared" si="6"/>
        <v>-16.966172322428591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North Lincolnshire to England</v>
      </c>
      <c r="G34" s="53"/>
      <c r="H34" s="54"/>
      <c r="I34" s="19">
        <f>100*(I30-I32)/I32</f>
        <v>34.629861982434129</v>
      </c>
      <c r="J34" s="19">
        <f>100*(J30-J32)/J32</f>
        <v>41.518987341772153</v>
      </c>
      <c r="K34" s="19">
        <f t="shared" ref="K34:N34" si="7">100*(K30-K32)/K32</f>
        <v>52.462121212121211</v>
      </c>
      <c r="L34" s="19">
        <f t="shared" si="7"/>
        <v>18.660287081339714</v>
      </c>
      <c r="M34" s="19">
        <f t="shared" si="7"/>
        <v>10.810810810810811</v>
      </c>
      <c r="N34" s="38">
        <f t="shared" si="7"/>
        <v>3.0848329048843186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North Lincolnshire</v>
      </c>
      <c r="G39" s="10"/>
      <c r="H39" s="11"/>
      <c r="I39" s="12">
        <f>IF(VLOOKUP($F39,'level3+'!$B$10:$BF$468,((3*'level3+'!B$1)+3),FALSE)=0,"",VLOOKUP($F39,'level3+'!$B$10:$BF$468,((3*'level3+'!B$1)+3),FALSE))</f>
        <v>37.9</v>
      </c>
      <c r="J39" s="12">
        <f>IF(VLOOKUP($F39,'level3+'!$B$10:$BF$468,((3*'level3+'!C$1)+3),FALSE)=0,"",VLOOKUP($F39,'level3+'!$B$10:$BF$468,((3*'level3+'!C$1)+3),FALSE))</f>
        <v>37.299999999999997</v>
      </c>
      <c r="K39" s="12">
        <f>IF(VLOOKUP($F39,'level3+'!$B$10:$BF$468,((3*'level3+'!D$1)+3),FALSE)=0,"",VLOOKUP($F39,'level3+'!$B$10:$BF$468,((3*'level3+'!D$1)+3),FALSE))</f>
        <v>37.6</v>
      </c>
      <c r="L39" s="12">
        <f>IF(VLOOKUP($F39,'level3+'!$B$10:$BF$468,((3*'level3+'!E$1)+3),FALSE)=0,"",VLOOKUP($F39,'level3+'!$B$10:$BF$468,((3*'level3+'!E$1)+3),FALSE))</f>
        <v>37</v>
      </c>
      <c r="M39" s="12">
        <f>IF(VLOOKUP($F39,'level3+'!$B$10:$BF$468,((3*'level3+'!F$1)+3),FALSE)=0,"",VLOOKUP($F39,'level3+'!$B$10:$BF$468,((3*'level3+'!F$1)+3),FALSE))</f>
        <v>40.5</v>
      </c>
      <c r="N39" s="12">
        <f>IF(VLOOKUP($F39,'level3+'!$B$10:$BF$468,((3*'level3+'!G$1)+3),FALSE)=0,"",VLOOKUP($F39,'level3+'!$B$10:$BF$468,((3*'level3+'!G$1)+3),FALSE))</f>
        <v>41.1</v>
      </c>
      <c r="O39" s="12">
        <f>IF(VLOOKUP($F39,'level3+'!$B$10:$BF$468,((3*'level3+'!H$1)+3),FALSE)=0,"",VLOOKUP($F39,'level3+'!$B$10:$BF$468,((3*'level3+'!H$1)+3),FALSE))</f>
        <v>42.3</v>
      </c>
      <c r="P39" s="12">
        <f>IF(VLOOKUP($F39,'level3+'!$B$10:$BF$468,((3*'level3+'!I$1)+3),FALSE)=0,"",VLOOKUP($F39,'level3+'!$B$10:$BF$468,((3*'level3+'!I$1)+3),FALSE))</f>
        <v>41.5</v>
      </c>
      <c r="Q39" s="12">
        <f>IF(VLOOKUP($F39,'level3+'!$B$10:$BF$468,((3*'level3+'!J$1)+3),FALSE)=0,"",VLOOKUP($F39,'level3+'!$B$10:$BF$468,((3*'level3+'!J$1)+3),FALSE))</f>
        <v>46.7</v>
      </c>
      <c r="R39" s="12">
        <f>IF(VLOOKUP($F39,'level3+'!$B$10:$BF$468,((3*'level3+'!K$1)+3),FALSE)=0,"",VLOOKUP($F39,'level3+'!$B$10:$BF$468,((3*'level3+'!K$1)+3),FALSE))</f>
        <v>44.7</v>
      </c>
      <c r="S39" s="12">
        <f>IF(VLOOKUP($F39,'level3+'!$B$10:$BF$468,((3*'level3+'!L$1)+3),FALSE)=0,"",VLOOKUP($F39,'level3+'!$B$10:$BF$468,((3*'level3+'!L$1)+3),FALSE))</f>
        <v>45</v>
      </c>
      <c r="T39" s="12">
        <f>IF(VLOOKUP($F39,'level3+'!$B$10:$BF$468,((3*'level3+'!M$1)+3),FALSE)=0,"",VLOOKUP($F39,'level3+'!$B$10:$BF$468,((3*'level3+'!M$1)+3),FALSE))</f>
        <v>48.3</v>
      </c>
      <c r="U39" s="12">
        <f>IF(VLOOKUP($F39,'level3+'!$B$10:$BF$468,((3*'level3+'!N$1)+3),FALSE)=0,"",VLOOKUP($F39,'level3+'!$B$10:$BF$468,((3*'level3+'!N$1)+3),FALSE))</f>
        <v>49.4</v>
      </c>
      <c r="V39" s="12">
        <f>IF(VLOOKUP($F39,'level3+'!$B$10:$BF$468,((3*'level3+'!O$1)+3),FALSE)=0,"",VLOOKUP($F39,'level3+'!$B$10:$BF$468,((3*'level3+'!O$1)+3),FALSE))</f>
        <v>45.7</v>
      </c>
      <c r="W39" s="12">
        <f>IF(VLOOKUP($F39,'level3+'!$B$10:$BF$468,((3*'level3+'!P$1)+3),FALSE)=0,"",VLOOKUP($F39,'level3+'!$B$10:$BF$468,((3*'level3+'!P$1)+3),FALSE))</f>
        <v>42.8</v>
      </c>
      <c r="X39" s="12">
        <f>IF(VLOOKUP($F39,'level3+'!$B$10:$BF$468,((3*'level3+'!Q$1)+3),FALSE)=0,"",VLOOKUP($F39,'level3+'!$B$10:$BF$468,((3*'level3+'!Q$1)+3),FALSE))</f>
        <v>46.3</v>
      </c>
      <c r="Y39" s="12">
        <f>IF(VLOOKUP($F39,'level3+'!$B$10:$BF$468,((3*'level3+'!R$1)+3),FALSE)=0,"",VLOOKUP($F39,'level3+'!$B$10:$BF$468,((3*'level3+'!R$1)+3),FALSE))</f>
        <v>52.9</v>
      </c>
      <c r="Z39" s="47">
        <f>IF(VLOOKUP($F39,'level3+'!$B$10:$BF$468,((3*'level3+'!S$1)+3),FALSE)=0,"",VLOOKUP($F39,'level3+'!$B$10:$BF$468,((3*'level3+'!S$1)+3),FALSE))</f>
        <v>51.3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North Lincolnshire to Rural as a Region</v>
      </c>
      <c r="G42" s="69"/>
      <c r="H42" s="70"/>
      <c r="I42" s="19">
        <f>((I39-I40))</f>
        <v>-6.5053877003211511</v>
      </c>
      <c r="J42" s="19">
        <f>((J39-J40))</f>
        <v>-7.6728239339534454</v>
      </c>
      <c r="K42" s="19">
        <f t="shared" ref="K42:Z42" si="9">((K39-K40))</f>
        <v>-8.1735522904062208</v>
      </c>
      <c r="L42" s="19">
        <f t="shared" si="9"/>
        <v>-9.9679232029969569</v>
      </c>
      <c r="M42" s="19">
        <f t="shared" si="9"/>
        <v>-5.4636504715291849</v>
      </c>
      <c r="N42" s="19">
        <f t="shared" si="9"/>
        <v>-6.4895316804407699</v>
      </c>
      <c r="O42" s="19">
        <f t="shared" si="9"/>
        <v>-7.0620522025278589</v>
      </c>
      <c r="P42" s="19">
        <f t="shared" si="9"/>
        <v>-9.102046051241814</v>
      </c>
      <c r="Q42" s="19">
        <f t="shared" si="9"/>
        <v>-5.7394656695715014</v>
      </c>
      <c r="R42" s="19">
        <f t="shared" si="9"/>
        <v>-8.5755444139055825</v>
      </c>
      <c r="S42" s="19">
        <f t="shared" si="9"/>
        <v>-9.5700305071435068</v>
      </c>
      <c r="T42" s="19">
        <f t="shared" si="9"/>
        <v>-6.8603191329218802</v>
      </c>
      <c r="U42" s="19">
        <f t="shared" si="9"/>
        <v>-6.5411747015127446</v>
      </c>
      <c r="V42" s="19">
        <f t="shared" si="9"/>
        <v>-10.988586613818569</v>
      </c>
      <c r="W42" s="19">
        <f t="shared" si="9"/>
        <v>-14.589166276982489</v>
      </c>
      <c r="X42" s="19">
        <f t="shared" si="9"/>
        <v>-11.846579657287535</v>
      </c>
      <c r="Y42" s="19">
        <f t="shared" si="9"/>
        <v>-6.8708763002995781</v>
      </c>
      <c r="Z42" s="38">
        <f t="shared" si="9"/>
        <v>-8.2398759114170517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North Lincolnshire to England</v>
      </c>
      <c r="G43" s="53"/>
      <c r="H43" s="54"/>
      <c r="I43" s="19">
        <f>(I39-I41)</f>
        <v>-5.5</v>
      </c>
      <c r="J43" s="19">
        <f>(J39-J41)</f>
        <v>-6.7000000000000028</v>
      </c>
      <c r="K43" s="19">
        <f t="shared" ref="K43:Z43" si="10">(K39-K41)</f>
        <v>-7.1999999999999957</v>
      </c>
      <c r="L43" s="19">
        <f t="shared" si="10"/>
        <v>-8.7999999999999972</v>
      </c>
      <c r="M43" s="19">
        <f t="shared" si="10"/>
        <v>-5.1000000000000014</v>
      </c>
      <c r="N43" s="19">
        <f t="shared" si="10"/>
        <v>-5.7999999999999972</v>
      </c>
      <c r="O43" s="19">
        <f t="shared" si="10"/>
        <v>-6.4000000000000057</v>
      </c>
      <c r="P43" s="19">
        <f t="shared" si="10"/>
        <v>-9</v>
      </c>
      <c r="Q43" s="19">
        <f t="shared" si="10"/>
        <v>-6.3999999999999986</v>
      </c>
      <c r="R43" s="19">
        <f t="shared" si="10"/>
        <v>-9.0999999999999943</v>
      </c>
      <c r="S43" s="19">
        <f t="shared" si="10"/>
        <v>-9.7999999999999972</v>
      </c>
      <c r="T43" s="19">
        <f t="shared" si="10"/>
        <v>-7.3000000000000043</v>
      </c>
      <c r="U43" s="19">
        <f t="shared" si="10"/>
        <v>-7.3000000000000043</v>
      </c>
      <c r="V43" s="19">
        <f t="shared" si="10"/>
        <v>-11.299999999999997</v>
      </c>
      <c r="W43" s="19">
        <f t="shared" si="10"/>
        <v>-14.900000000000006</v>
      </c>
      <c r="X43" s="19">
        <f t="shared" si="10"/>
        <v>-12.200000000000003</v>
      </c>
      <c r="Y43" s="19">
        <f t="shared" si="10"/>
        <v>-8.3000000000000043</v>
      </c>
      <c r="Z43" s="50">
        <f t="shared" si="10"/>
        <v>-10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North Lincolnshire</v>
      </c>
      <c r="G48" s="10"/>
      <c r="H48" s="11"/>
      <c r="I48" s="12">
        <f>IF(VLOOKUP($F48,participation!$B$10:$L$468,participation!E$1,FALSE)=0,"",VLOOKUP($F48,participation!$B$10:$L$468,participation!E$1,FALSE))</f>
        <v>7550</v>
      </c>
      <c r="J48" s="13">
        <f>IF(VLOOKUP($F48,participation!$B$10:$L$468,participation!F$1,FALSE)=0,"",VLOOKUP($F48,participation!$B$10:$L$468,participation!F$1,FALSE))</f>
        <v>7076</v>
      </c>
      <c r="K48" s="13">
        <f>IF(VLOOKUP($F48,participation!$B$10:$L$468,participation!G$1,FALSE)=0,"",VLOOKUP($F48,participation!$B$10:$L$468,participation!G$1,FALSE))</f>
        <v>6405</v>
      </c>
      <c r="L48" s="13">
        <f>IF(VLOOKUP($F48,participation!$B$10:$L$468,participation!H$1,FALSE)=0,"",VLOOKUP($F48,participation!$B$10:$L$468,participation!H$1,FALSE))</f>
        <v>5625</v>
      </c>
      <c r="M48" s="13">
        <f>IF(VLOOKUP($F48,participation!$B$10:$L$468,participation!I$1,FALSE)=0,"",VLOOKUP($F48,participation!$B$10:$L$468,participation!I$1,FALSE))</f>
        <v>5158</v>
      </c>
      <c r="N48" s="35">
        <f>IF(VLOOKUP($F48,participation!$B$10:$L$468,participation!J$1,FALSE)=0,"",VLOOKUP($F48,participation!$B$10:$L$468,participation!J$1,FALSE))</f>
        <v>5391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North Lincolnshire to Rural as a Region</v>
      </c>
      <c r="G51" s="66"/>
      <c r="H51" s="67"/>
      <c r="I51" s="19">
        <f>100*((I48-I49))/I49</f>
        <v>20.734294420518715</v>
      </c>
      <c r="J51" s="19">
        <f>100*((J48-J49))/J49</f>
        <v>20.094451281968293</v>
      </c>
      <c r="K51" s="19">
        <f t="shared" ref="K51:N51" si="12">100*((K48-K49))/K49</f>
        <v>13.125102580019647</v>
      </c>
      <c r="L51" s="19">
        <f t="shared" si="12"/>
        <v>13.778857715129137</v>
      </c>
      <c r="M51" s="19">
        <f t="shared" si="12"/>
        <v>11.002856523493572</v>
      </c>
      <c r="N51" s="38">
        <f t="shared" si="12"/>
        <v>13.565283920357675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North Lincolnshire to England</v>
      </c>
      <c r="G52" s="53"/>
      <c r="H52" s="54"/>
      <c r="I52" s="19">
        <f>100*(I48-I50)/I50</f>
        <v>11.225692398350029</v>
      </c>
      <c r="J52" s="19">
        <f>100*(J48-J50)/J50</f>
        <v>7.4074074074074074</v>
      </c>
      <c r="K52" s="19">
        <f t="shared" ref="K52:N52" si="13">100*(K48-K50)/K50</f>
        <v>2.858519351212462</v>
      </c>
      <c r="L52" s="19">
        <f t="shared" si="13"/>
        <v>7.2654462242562925</v>
      </c>
      <c r="M52" s="19">
        <f t="shared" si="13"/>
        <v>4.9867697944229592</v>
      </c>
      <c r="N52" s="38">
        <f t="shared" si="13"/>
        <v>4.6592894583576001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Bh6BnynIKS0ineLW/0E47Nozqfz2nmffw7X/BqsW2TqsIcl9sTOW4RCGHJahPCsx99vSXJdKj1+fRx7AMkcXJg==" saltValue="gv6Fzc5UEgUNCS2pJdLbl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2023-01-31T15:54:45Z</dcterms:modified>
</cp:coreProperties>
</file>