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6" documentId="8_{5CD15077-6EAD-4FB2-89AE-551E2908C849}" xr6:coauthVersionLast="47" xr6:coauthVersionMax="47" xr10:uidLastSave="{2D46E84C-3EF5-4F85-83EA-0374AE053F0C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<sst xmlns="http://schemas.openxmlformats.org/spreadsheetml/2006/main" count="9140" uniqueCount="1378">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</sst>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North West Leicestershire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14.010249603657412</c:v>
                </c:pt>
                <c:pt idx="1">
                  <c:v>19.30736351272586</c:v>
                </c:pt>
                <c:pt idx="2">
                  <c:v>16.054076890578791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North West Leicestershire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1563</c:v>
                </c:pt>
                <c:pt idx="1">
                  <c:v>1365</c:v>
                </c:pt>
                <c:pt idx="2">
                  <c:v>1313</c:v>
                </c:pt>
                <c:pt idx="3">
                  <c:v>1187</c:v>
                </c:pt>
                <c:pt idx="4">
                  <c:v>986</c:v>
                </c:pt>
                <c:pt idx="5">
                  <c:v>1179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North West Leicestershire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44.9</c:v>
                </c:pt>
                <c:pt idx="1">
                  <c:v>48.1</c:v>
                </c:pt>
                <c:pt idx="2">
                  <c:v>51.1</c:v>
                </c:pt>
                <c:pt idx="3">
                  <c:v>40.1</c:v>
                </c:pt>
                <c:pt idx="4">
                  <c:v>41.9</c:v>
                </c:pt>
                <c:pt idx="5">
                  <c:v>43.3</c:v>
                </c:pt>
                <c:pt idx="6">
                  <c:v>52.5</c:v>
                </c:pt>
                <c:pt idx="7">
                  <c:v>48.4</c:v>
                </c:pt>
                <c:pt idx="8">
                  <c:v>41.4</c:v>
                </c:pt>
                <c:pt idx="9">
                  <c:v>43.5</c:v>
                </c:pt>
                <c:pt idx="10">
                  <c:v>55</c:v>
                </c:pt>
                <c:pt idx="11">
                  <c:v>57.5</c:v>
                </c:pt>
                <c:pt idx="12">
                  <c:v>56.5</c:v>
                </c:pt>
                <c:pt idx="13">
                  <c:v>64.5</c:v>
                </c:pt>
                <c:pt idx="14">
                  <c:v>55.5</c:v>
                </c:pt>
                <c:pt idx="15">
                  <c:v>62.3</c:v>
                </c:pt>
                <c:pt idx="16">
                  <c:v>66.400000000000006</c:v>
                </c:pt>
                <c:pt idx="17">
                  <c:v>65.400000000000006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North West Leicestershire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5246</c:v>
                </c:pt>
                <c:pt idx="1">
                  <c:v>5254</c:v>
                </c:pt>
                <c:pt idx="2">
                  <c:v>5147</c:v>
                </c:pt>
                <c:pt idx="3">
                  <c:v>4879</c:v>
                </c:pt>
                <c:pt idx="4">
                  <c:v>4454</c:v>
                </c:pt>
                <c:pt idx="5">
                  <c:v>4340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North West Leicestershire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890</c:v>
                </c:pt>
                <c:pt idx="1">
                  <c:v>900</c:v>
                </c:pt>
                <c:pt idx="2">
                  <c:v>651</c:v>
                </c:pt>
                <c:pt idx="3">
                  <c:v>540</c:v>
                </c:pt>
                <c:pt idx="4">
                  <c:v>563</c:v>
                </c:pt>
                <c:pt idx="5">
                  <c:v>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472440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47066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 for</a:t>
          </a:r>
          <a:r>
            <a:rPr lang="en-GB" sz="1200" baseline="0">
              <a:effectLst/>
              <a:latin typeface="Avenir Next LT Pro" panose="020B0504020202020204" pitchFamily="34" charset="0"/>
            </a:rPr>
            <a:t> North West Leicestershire was consistently lower than the England situation with a widening gap over the period.  It began the period above the rural position, but a reducing gap over this time saw North West Leicestershire's proportion move in line with the rural level.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North West Leicestershire</a:t>
          </a:r>
          <a:r>
            <a:rPr lang="en-GB" sz="1200" baseline="0">
              <a:effectLst/>
              <a:latin typeface="Avenir Next LT Pro" panose="020B0504020202020204" pitchFamily="34" charset="0"/>
            </a:rPr>
            <a:t> was consistently greater than the England situation during the period, but closer to the rural position moving above and below.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 for North West Leicestershire moved above and below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the rural and England situations over the period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North West Leicestershire</a:t>
          </a:r>
          <a:r>
            <a:rPr lang="en-GB" sz="1200" baseline="0">
              <a:effectLst/>
              <a:latin typeface="Avenir Next LT Pro" panose="020B0504020202020204" pitchFamily="34" charset="0"/>
            </a:rPr>
            <a:t> was consistently below both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North West Leicestershire was generally closely</a:t>
          </a:r>
          <a:r>
            <a:rPr lang="en-GB" sz="1200" baseline="0">
              <a:effectLst/>
              <a:latin typeface="Avenir Next LT Pro" panose="020B0504020202020204" pitchFamily="34" charset="0"/>
            </a:rPr>
            <a:t> aligned to the rural situation and hence consistently greater than the England position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193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North West Leicestershire</v>
      </c>
      <c r="G12" s="10"/>
      <c r="H12" s="11"/>
      <c r="I12" s="12">
        <f>IF(VLOOKUP($F12,'E&amp;T'!$B$10:$Q$468,'E&amp;T'!O$1,FALSE)=0,"",VLOOKUP($F12,'E&amp;T'!$B$10:$Q$468,'E&amp;T'!O$1,FALSE))</f>
        <v>14.010249603657412</v>
      </c>
      <c r="J12" s="13">
        <f>IF(VLOOKUP($F12,'E&amp;T'!$B$10:$Q$468,'E&amp;T'!P$1,FALSE)=0,"",VLOOKUP($F12,'E&amp;T'!$B$10:$Q$468,'E&amp;T'!P$1,FALSE))</f>
        <v>19.30736351272586</v>
      </c>
      <c r="K12" s="35">
        <f>IF(VLOOKUP($F12,'E&amp;T'!$B$10:$Q$468,'E&amp;T'!Q$1,FALSE)=0,"",VLOOKUP($F12,'E&amp;T'!$B$10:$Q$468,'E&amp;T'!Q$1,FALSE))</f>
        <v>16.054076890578791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North West Leicestershire to Rural as a Region</v>
      </c>
      <c r="G15" s="66"/>
      <c r="H15" s="67"/>
      <c r="I15" s="19">
        <f>100*((I12-I13))/I13</f>
        <v>26.439754518924772</v>
      </c>
      <c r="J15" s="19">
        <f>100*((J12-J13))/J13</f>
        <v>12.098631806456206</v>
      </c>
      <c r="K15" s="38">
        <f t="shared" ref="K15" si="0">100*((K12-K13))/K13</f>
        <v>-5.2738247083576301E-2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North West Leicestershire to England</v>
      </c>
      <c r="G16" s="53"/>
      <c r="H16" s="54"/>
      <c r="I16" s="19">
        <f>100*(I12-I14)/I14</f>
        <v>-9.2935057509318924</v>
      </c>
      <c r="J16" s="19">
        <f>100*(J12-J14)/J14</f>
        <v>-31.560365022197274</v>
      </c>
      <c r="K16" s="38">
        <f t="shared" ref="K16" si="1">100*(K12-K14)/K14</f>
        <v>-45.964981066623309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North West Leicestershire</v>
      </c>
      <c r="G21" s="10"/>
      <c r="H21" s="11"/>
      <c r="I21" s="12">
        <f>IF(VLOOKUP($F21,appstarts!$B$10:$L$468,appstarts!E$1,FALSE)=0,"",VLOOKUP($F21,appstarts!$B$10:$L$468,appstarts!E$1,FALSE))</f>
        <v>1563</v>
      </c>
      <c r="J21" s="13">
        <f>IF(VLOOKUP($F21,appstarts!$B$10:$L$468,appstarts!F$1,FALSE)=0,"",VLOOKUP($F21,appstarts!$B$10:$L$468,appstarts!F$1,FALSE))</f>
        <v>1365</v>
      </c>
      <c r="K21" s="13">
        <f>IF(VLOOKUP($F21,appstarts!$B$10:$L$468,appstarts!G$1,FALSE)=0,"",VLOOKUP($F21,appstarts!$B$10:$L$468,appstarts!G$1,FALSE))</f>
        <v>1313</v>
      </c>
      <c r="L21" s="13">
        <f>IF(VLOOKUP($F21,appstarts!$B$10:$L$468,appstarts!H$1,FALSE)=0,"",VLOOKUP($F21,appstarts!$B$10:$L$468,appstarts!H$1,FALSE))</f>
        <v>1187</v>
      </c>
      <c r="M21" s="13">
        <f>IF(VLOOKUP($F21,appstarts!$B$10:$L$468,appstarts!I$1,FALSE)=0,"",VLOOKUP($F21,appstarts!$B$10:$L$468,appstarts!I$1,FALSE))</f>
        <v>986</v>
      </c>
      <c r="N21" s="35">
        <f>IF(VLOOKUP($F21,appstarts!$B$10:$L$468,appstarts!J$1,FALSE)=0,"",VLOOKUP($F21,appstarts!$B$10:$L$468,appstarts!J$1,FALSE))</f>
        <v>1179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North West Leicestershire to Rural as a Region</v>
      </c>
      <c r="G24" s="66"/>
      <c r="H24" s="67"/>
      <c r="I24" s="19">
        <f>100*((I21-I22))/I22</f>
        <v>-4.6246910854138852</v>
      </c>
      <c r="J24" s="19">
        <f>100*((J21-J22))/J22</f>
        <v>7.6944964208622721</v>
      </c>
      <c r="K24" s="19">
        <f t="shared" ref="K24:N24" si="3">100*((K21-K22))/K22</f>
        <v>0.64618877282223253</v>
      </c>
      <c r="L24" s="19">
        <f t="shared" si="3"/>
        <v>6.0140927219912514</v>
      </c>
      <c r="M24" s="19">
        <f t="shared" si="3"/>
        <v>-7.9148500368153796</v>
      </c>
      <c r="N24" s="38">
        <f t="shared" si="3"/>
        <v>0.96947215345044202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North West Leicestershire to England</v>
      </c>
      <c r="G25" s="53"/>
      <c r="H25" s="54"/>
      <c r="I25" s="19">
        <f>100*(I21-I23)/I23</f>
        <v>10.070422535211268</v>
      </c>
      <c r="J25" s="19">
        <f>100*(J21-J23)/J23</f>
        <v>26.976744186046513</v>
      </c>
      <c r="K25" s="19">
        <f t="shared" ref="K25:N25" si="4">100*(K21-K23)/K23</f>
        <v>17.023172905525847</v>
      </c>
      <c r="L25" s="19">
        <f t="shared" si="4"/>
        <v>29.302832244008716</v>
      </c>
      <c r="M25" s="19">
        <f t="shared" si="4"/>
        <v>8.1140350877192979</v>
      </c>
      <c r="N25" s="38">
        <f t="shared" si="4"/>
        <v>18.970736629667002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North West Leicestershire</v>
      </c>
      <c r="G30" s="10"/>
      <c r="H30" s="11"/>
      <c r="I30" s="12">
        <f>IF(VLOOKUP($F30,appachieve!$B$10:$L$468,appachieve!E$1,FALSE)=0,"",VLOOKUP($F30,appachieve!$B$10:$L$468,appachieve!E$1,FALSE))</f>
        <v>890</v>
      </c>
      <c r="J30" s="13">
        <f>IF(VLOOKUP($F30,appachieve!$B$10:$L$468,appachieve!F$1,FALSE)=0,"",VLOOKUP($F30,appachieve!$B$10:$L$468,appachieve!F$1,FALSE))</f>
        <v>900</v>
      </c>
      <c r="K30" s="13">
        <f>IF(VLOOKUP($F30,appachieve!$B$10:$L$468,appachieve!G$1,FALSE)=0,"",VLOOKUP($F30,appachieve!$B$10:$L$468,appachieve!G$1,FALSE))</f>
        <v>651</v>
      </c>
      <c r="L30" s="13">
        <f>IF(VLOOKUP($F30,appachieve!$B$10:$L$468,appachieve!H$1,FALSE)=0,"",VLOOKUP($F30,appachieve!$B$10:$L$468,appachieve!H$1,FALSE))</f>
        <v>540</v>
      </c>
      <c r="M30" s="13">
        <f>IF(VLOOKUP($F30,appachieve!$B$10:$L$468,appachieve!I$1,FALSE)=0,"",VLOOKUP($F30,appachieve!$B$10:$L$468,appachieve!I$1,FALSE))</f>
        <v>563</v>
      </c>
      <c r="N30" s="35">
        <f>IF(VLOOKUP($F30,appachieve!$B$10:$L$468,appachieve!J$1,FALSE)=0,"",VLOOKUP($F30,appachieve!$B$10:$L$468,appachieve!J$1,FALSE))</f>
        <v>474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North West Leicestershire to Rural as a Region</v>
      </c>
      <c r="G33" s="66"/>
      <c r="H33" s="67"/>
      <c r="I33" s="19">
        <f>100*((I30-I31))/I31</f>
        <v>-5.5796803605453134</v>
      </c>
      <c r="J33" s="19">
        <f>100*((J30-J31))/J31</f>
        <v>-3.4033629951104594</v>
      </c>
      <c r="K33" s="19">
        <f t="shared" ref="K33:N33" si="6">100*((K30-K31))/K31</f>
        <v>-0.8286940850270077</v>
      </c>
      <c r="L33" s="19">
        <f t="shared" si="6"/>
        <v>0.8304588562716082</v>
      </c>
      <c r="M33" s="19">
        <f t="shared" si="6"/>
        <v>3.2395866869856609</v>
      </c>
      <c r="N33" s="38">
        <f t="shared" si="6"/>
        <v>-1.8502884808756928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North West Leicestershire to England</v>
      </c>
      <c r="G34" s="53"/>
      <c r="H34" s="54"/>
      <c r="I34" s="19">
        <f>100*(I30-I32)/I32</f>
        <v>11.668757841907151</v>
      </c>
      <c r="J34" s="19">
        <f>100*(J30-J32)/J32</f>
        <v>13.924050632911392</v>
      </c>
      <c r="K34" s="19">
        <f t="shared" ref="K34:N34" si="7">100*(K30-K32)/K32</f>
        <v>23.295454545454547</v>
      </c>
      <c r="L34" s="19">
        <f t="shared" si="7"/>
        <v>29.186602870813399</v>
      </c>
      <c r="M34" s="19">
        <f t="shared" si="7"/>
        <v>26.801801801801801</v>
      </c>
      <c r="N34" s="38">
        <f t="shared" si="7"/>
        <v>21.85089974293059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North West Leicestershire</v>
      </c>
      <c r="G39" s="10"/>
      <c r="H39" s="11"/>
      <c r="I39" s="12">
        <f>IF(VLOOKUP($F39,'level3+'!$B$10:$BF$468,((3*'level3+'!B$1)+3),FALSE)=0,"",VLOOKUP($F39,'level3+'!$B$10:$BF$468,((3*'level3+'!B$1)+3),FALSE))</f>
        <v>44.9</v>
      </c>
      <c r="J39" s="12">
        <f>IF(VLOOKUP($F39,'level3+'!$B$10:$BF$468,((3*'level3+'!C$1)+3),FALSE)=0,"",VLOOKUP($F39,'level3+'!$B$10:$BF$468,((3*'level3+'!C$1)+3),FALSE))</f>
        <v>48.1</v>
      </c>
      <c r="K39" s="12">
        <f>IF(VLOOKUP($F39,'level3+'!$B$10:$BF$468,((3*'level3+'!D$1)+3),FALSE)=0,"",VLOOKUP($F39,'level3+'!$B$10:$BF$468,((3*'level3+'!D$1)+3),FALSE))</f>
        <v>51.1</v>
      </c>
      <c r="L39" s="12">
        <f>IF(VLOOKUP($F39,'level3+'!$B$10:$BF$468,((3*'level3+'!E$1)+3),FALSE)=0,"",VLOOKUP($F39,'level3+'!$B$10:$BF$468,((3*'level3+'!E$1)+3),FALSE))</f>
        <v>40.1</v>
      </c>
      <c r="M39" s="12">
        <f>IF(VLOOKUP($F39,'level3+'!$B$10:$BF$468,((3*'level3+'!F$1)+3),FALSE)=0,"",VLOOKUP($F39,'level3+'!$B$10:$BF$468,((3*'level3+'!F$1)+3),FALSE))</f>
        <v>41.9</v>
      </c>
      <c r="N39" s="12">
        <f>IF(VLOOKUP($F39,'level3+'!$B$10:$BF$468,((3*'level3+'!G$1)+3),FALSE)=0,"",VLOOKUP($F39,'level3+'!$B$10:$BF$468,((3*'level3+'!G$1)+3),FALSE))</f>
        <v>43.3</v>
      </c>
      <c r="O39" s="12">
        <f>IF(VLOOKUP($F39,'level3+'!$B$10:$BF$468,((3*'level3+'!H$1)+3),FALSE)=0,"",VLOOKUP($F39,'level3+'!$B$10:$BF$468,((3*'level3+'!H$1)+3),FALSE))</f>
        <v>52.5</v>
      </c>
      <c r="P39" s="12">
        <f>IF(VLOOKUP($F39,'level3+'!$B$10:$BF$468,((3*'level3+'!I$1)+3),FALSE)=0,"",VLOOKUP($F39,'level3+'!$B$10:$BF$468,((3*'level3+'!I$1)+3),FALSE))</f>
        <v>48.4</v>
      </c>
      <c r="Q39" s="12">
        <f>IF(VLOOKUP($F39,'level3+'!$B$10:$BF$468,((3*'level3+'!J$1)+3),FALSE)=0,"",VLOOKUP($F39,'level3+'!$B$10:$BF$468,((3*'level3+'!J$1)+3),FALSE))</f>
        <v>41.4</v>
      </c>
      <c r="R39" s="12">
        <f>IF(VLOOKUP($F39,'level3+'!$B$10:$BF$468,((3*'level3+'!K$1)+3),FALSE)=0,"",VLOOKUP($F39,'level3+'!$B$10:$BF$468,((3*'level3+'!K$1)+3),FALSE))</f>
        <v>43.5</v>
      </c>
      <c r="S39" s="12">
        <f>IF(VLOOKUP($F39,'level3+'!$B$10:$BF$468,((3*'level3+'!L$1)+3),FALSE)=0,"",VLOOKUP($F39,'level3+'!$B$10:$BF$468,((3*'level3+'!L$1)+3),FALSE))</f>
        <v>55</v>
      </c>
      <c r="T39" s="12">
        <f>IF(VLOOKUP($F39,'level3+'!$B$10:$BF$468,((3*'level3+'!M$1)+3),FALSE)=0,"",VLOOKUP($F39,'level3+'!$B$10:$BF$468,((3*'level3+'!M$1)+3),FALSE))</f>
        <v>57.5</v>
      </c>
      <c r="U39" s="12">
        <f>IF(VLOOKUP($F39,'level3+'!$B$10:$BF$468,((3*'level3+'!N$1)+3),FALSE)=0,"",VLOOKUP($F39,'level3+'!$B$10:$BF$468,((3*'level3+'!N$1)+3),FALSE))</f>
        <v>56.5</v>
      </c>
      <c r="V39" s="12">
        <f>IF(VLOOKUP($F39,'level3+'!$B$10:$BF$468,((3*'level3+'!O$1)+3),FALSE)=0,"",VLOOKUP($F39,'level3+'!$B$10:$BF$468,((3*'level3+'!O$1)+3),FALSE))</f>
        <v>64.5</v>
      </c>
      <c r="W39" s="12">
        <f>IF(VLOOKUP($F39,'level3+'!$B$10:$BF$468,((3*'level3+'!P$1)+3),FALSE)=0,"",VLOOKUP($F39,'level3+'!$B$10:$BF$468,((3*'level3+'!P$1)+3),FALSE))</f>
        <v>55.5</v>
      </c>
      <c r="X39" s="12">
        <f>IF(VLOOKUP($F39,'level3+'!$B$10:$BF$468,((3*'level3+'!Q$1)+3),FALSE)=0,"",VLOOKUP($F39,'level3+'!$B$10:$BF$468,((3*'level3+'!Q$1)+3),FALSE))</f>
        <v>62.3</v>
      </c>
      <c r="Y39" s="12">
        <f>IF(VLOOKUP($F39,'level3+'!$B$10:$BF$468,((3*'level3+'!R$1)+3),FALSE)=0,"",VLOOKUP($F39,'level3+'!$B$10:$BF$468,((3*'level3+'!R$1)+3),FALSE))</f>
        <v>66.400000000000006</v>
      </c>
      <c r="Z39" s="47">
        <f>IF(VLOOKUP($F39,'level3+'!$B$10:$BF$468,((3*'level3+'!S$1)+3),FALSE)=0,"",VLOOKUP($F39,'level3+'!$B$10:$BF$468,((3*'level3+'!S$1)+3),FALSE))</f>
        <v>65.400000000000006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North West Leicestershire to Rural as a Region</v>
      </c>
      <c r="G42" s="69"/>
      <c r="H42" s="70"/>
      <c r="I42" s="19">
        <f>((I39-I40))</f>
        <v>0.4946122996788489</v>
      </c>
      <c r="J42" s="19">
        <f>((J39-J40))</f>
        <v>3.1271760660465588</v>
      </c>
      <c r="K42" s="19">
        <f t="shared" ref="K42:Z42" si="9">((K39-K40))</f>
        <v>5.3264477095937792</v>
      </c>
      <c r="L42" s="19">
        <f t="shared" si="9"/>
        <v>-6.8679232029969555</v>
      </c>
      <c r="M42" s="19">
        <f t="shared" si="9"/>
        <v>-4.0636504715291863</v>
      </c>
      <c r="N42" s="19">
        <f t="shared" si="9"/>
        <v>-4.2895316804407742</v>
      </c>
      <c r="O42" s="19">
        <f t="shared" si="9"/>
        <v>3.1379477974721439</v>
      </c>
      <c r="P42" s="19">
        <f t="shared" si="9"/>
        <v>-2.2020460512418154</v>
      </c>
      <c r="Q42" s="19">
        <f t="shared" si="9"/>
        <v>-11.039465669571506</v>
      </c>
      <c r="R42" s="19">
        <f t="shared" si="9"/>
        <v>-9.7755444139055854</v>
      </c>
      <c r="S42" s="19">
        <f t="shared" si="9"/>
        <v>0.42996949285649322</v>
      </c>
      <c r="T42" s="19">
        <f t="shared" si="9"/>
        <v>2.3396808670781226</v>
      </c>
      <c r="U42" s="19">
        <f t="shared" si="9"/>
        <v>0.55882529848725682</v>
      </c>
      <c r="V42" s="19">
        <f t="shared" si="9"/>
        <v>7.8114133861814281</v>
      </c>
      <c r="W42" s="19">
        <f t="shared" si="9"/>
        <v>-1.8891662769824862</v>
      </c>
      <c r="X42" s="19">
        <f t="shared" si="9"/>
        <v>4.1534203427124652</v>
      </c>
      <c r="Y42" s="19">
        <f t="shared" si="9"/>
        <v>6.629123699700429</v>
      </c>
      <c r="Z42" s="38">
        <f t="shared" si="9"/>
        <v>5.8601240885829569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North West Leicestershire to England</v>
      </c>
      <c r="G43" s="53"/>
      <c r="H43" s="54"/>
      <c r="I43" s="19">
        <f>(I39-I41)</f>
        <v>1.5</v>
      </c>
      <c r="J43" s="19">
        <f>(J39-J41)</f>
        <v>4.1000000000000014</v>
      </c>
      <c r="K43" s="19">
        <f t="shared" ref="K43:Z43" si="10">(K39-K41)</f>
        <v>6.3000000000000043</v>
      </c>
      <c r="L43" s="19">
        <f t="shared" si="10"/>
        <v>-5.6999999999999957</v>
      </c>
      <c r="M43" s="19">
        <f t="shared" si="10"/>
        <v>-3.7000000000000028</v>
      </c>
      <c r="N43" s="19">
        <f t="shared" si="10"/>
        <v>-3.6000000000000014</v>
      </c>
      <c r="O43" s="19">
        <f t="shared" si="10"/>
        <v>3.7999999999999972</v>
      </c>
      <c r="P43" s="19">
        <f t="shared" si="10"/>
        <v>-2.1000000000000014</v>
      </c>
      <c r="Q43" s="19">
        <f t="shared" si="10"/>
        <v>-11.700000000000003</v>
      </c>
      <c r="R43" s="19">
        <f t="shared" si="10"/>
        <v>-10.299999999999997</v>
      </c>
      <c r="S43" s="19">
        <f t="shared" si="10"/>
        <v>0.20000000000000284</v>
      </c>
      <c r="T43" s="19">
        <f t="shared" si="10"/>
        <v>1.8999999999999986</v>
      </c>
      <c r="U43" s="19">
        <f t="shared" si="10"/>
        <v>-0.20000000000000284</v>
      </c>
      <c r="V43" s="19">
        <f t="shared" si="10"/>
        <v>7.5</v>
      </c>
      <c r="W43" s="19">
        <f t="shared" si="10"/>
        <v>-2.2000000000000028</v>
      </c>
      <c r="X43" s="19">
        <f t="shared" si="10"/>
        <v>3.7999999999999972</v>
      </c>
      <c r="Y43" s="19">
        <f t="shared" si="10"/>
        <v>5.2000000000000028</v>
      </c>
      <c r="Z43" s="50">
        <f t="shared" si="10"/>
        <v>4.1000000000000085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North West Leicestershire</v>
      </c>
      <c r="G48" s="10"/>
      <c r="H48" s="11"/>
      <c r="I48" s="12">
        <f>IF(VLOOKUP($F48,participation!$B$10:$L$468,participation!E$1,FALSE)=0,"",VLOOKUP($F48,participation!$B$10:$L$468,participation!E$1,FALSE))</f>
        <v>5246</v>
      </c>
      <c r="J48" s="13">
        <f>IF(VLOOKUP($F48,participation!$B$10:$L$468,participation!F$1,FALSE)=0,"",VLOOKUP($F48,participation!$B$10:$L$468,participation!F$1,FALSE))</f>
        <v>5254</v>
      </c>
      <c r="K48" s="13">
        <f>IF(VLOOKUP($F48,participation!$B$10:$L$468,participation!G$1,FALSE)=0,"",VLOOKUP($F48,participation!$B$10:$L$468,participation!G$1,FALSE))</f>
        <v>5147</v>
      </c>
      <c r="L48" s="13">
        <f>IF(VLOOKUP($F48,participation!$B$10:$L$468,participation!H$1,FALSE)=0,"",VLOOKUP($F48,participation!$B$10:$L$468,participation!H$1,FALSE))</f>
        <v>4879</v>
      </c>
      <c r="M48" s="13">
        <f>IF(VLOOKUP($F48,participation!$B$10:$L$468,participation!I$1,FALSE)=0,"",VLOOKUP($F48,participation!$B$10:$L$468,participation!I$1,FALSE))</f>
        <v>4454</v>
      </c>
      <c r="N48" s="35">
        <f>IF(VLOOKUP($F48,participation!$B$10:$L$468,participation!J$1,FALSE)=0,"",VLOOKUP($F48,participation!$B$10:$L$468,participation!J$1,FALSE))</f>
        <v>4340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North West Leicestershire to Rural as a Region</v>
      </c>
      <c r="G51" s="66"/>
      <c r="H51" s="67"/>
      <c r="I51" s="19">
        <f>100*((I48-I49))/I49</f>
        <v>-16.109654499332294</v>
      </c>
      <c r="J51" s="19">
        <f>100*((J48-J49))/J49</f>
        <v>-10.82868187740794</v>
      </c>
      <c r="K51" s="19">
        <f t="shared" ref="K51:N51" si="12">100*((K48-K49))/K49</f>
        <v>-9.0936919626290216</v>
      </c>
      <c r="L51" s="19">
        <f t="shared" si="12"/>
        <v>-1.3107472369573232</v>
      </c>
      <c r="M51" s="19">
        <f t="shared" si="12"/>
        <v>-4.1475915169367257</v>
      </c>
      <c r="N51" s="38">
        <f t="shared" si="12"/>
        <v>-8.5747853432846757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North West Leicestershire to England</v>
      </c>
      <c r="G52" s="53"/>
      <c r="H52" s="54"/>
      <c r="I52" s="19">
        <f>100*(I48-I50)/I50</f>
        <v>-22.716558632881554</v>
      </c>
      <c r="J52" s="19">
        <f>100*(J48-J50)/J50</f>
        <v>-20.248937462052215</v>
      </c>
      <c r="K52" s="19">
        <f t="shared" ref="K52:N52" si="13">100*(K48-K50)/K50</f>
        <v>-17.34382527701943</v>
      </c>
      <c r="L52" s="19">
        <f t="shared" si="13"/>
        <v>-6.9603356216628525</v>
      </c>
      <c r="M52" s="19">
        <f t="shared" si="13"/>
        <v>-9.3425605536332181</v>
      </c>
      <c r="N52" s="38">
        <f t="shared" si="13"/>
        <v>-15.744515628033392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ut8+9F6h8mLFjFvMWIJgO4OfpN9elECzrK+hggublHvVfCh7R8/kNYhPq/gwsTatlTWj+1SjLLlrSeqMdzIElQ==" saltValue="hKMJG/tY7cbFemTdS08z7Q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2023-02-01T09:59:38Z</dcterms:modified>
</cp:coreProperties>
</file>