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ECD2C210-DD01-4261-8E5D-B0D571E0AA81}" xr6:coauthVersionLast="47" xr6:coauthVersionMax="47" xr10:uidLastSave="{DB65E927-49CB-4573-88A9-2E7BA974DC2C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<sst xmlns="http://schemas.openxmlformats.org/spreadsheetml/2006/main" count="9140" uniqueCount="1378">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</sst>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12.911738753835069</c:v>
                </c:pt>
                <c:pt idx="1">
                  <c:v>23.560114538402988</c:v>
                </c:pt>
                <c:pt idx="2">
                  <c:v>17.165321612773742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2341.4698692717284</c:v>
                </c:pt>
                <c:pt idx="1">
                  <c:v>1888.5610727929693</c:v>
                </c:pt>
                <c:pt idx="2">
                  <c:v>1878.7917101842706</c:v>
                </c:pt>
                <c:pt idx="3">
                  <c:v>1872.3304708967878</c:v>
                </c:pt>
                <c:pt idx="4">
                  <c:v>1700.4354378422238</c:v>
                </c:pt>
                <c:pt idx="5">
                  <c:v>1738.9625578053895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52.6</c:v>
                </c:pt>
                <c:pt idx="1">
                  <c:v>44.4</c:v>
                </c:pt>
                <c:pt idx="2">
                  <c:v>45.3</c:v>
                </c:pt>
                <c:pt idx="3">
                  <c:v>48</c:v>
                </c:pt>
                <c:pt idx="4">
                  <c:v>48.7</c:v>
                </c:pt>
                <c:pt idx="5">
                  <c:v>48.7</c:v>
                </c:pt>
                <c:pt idx="6">
                  <c:v>50</c:v>
                </c:pt>
                <c:pt idx="7">
                  <c:v>50.4</c:v>
                </c:pt>
                <c:pt idx="8">
                  <c:v>55.4</c:v>
                </c:pt>
                <c:pt idx="9">
                  <c:v>56.4</c:v>
                </c:pt>
                <c:pt idx="10">
                  <c:v>54.9</c:v>
                </c:pt>
                <c:pt idx="11">
                  <c:v>56</c:v>
                </c:pt>
                <c:pt idx="12">
                  <c:v>57.2</c:v>
                </c:pt>
                <c:pt idx="13">
                  <c:v>55.3</c:v>
                </c:pt>
                <c:pt idx="14">
                  <c:v>61.9</c:v>
                </c:pt>
                <c:pt idx="15">
                  <c:v>58.3</c:v>
                </c:pt>
                <c:pt idx="16">
                  <c:v>58.6</c:v>
                </c:pt>
                <c:pt idx="17">
                  <c:v>64.3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6643.1058904533584</c:v>
                </c:pt>
                <c:pt idx="1">
                  <c:v>6141.2090173194329</c:v>
                </c:pt>
                <c:pt idx="2">
                  <c:v>6078.9196340091939</c:v>
                </c:pt>
                <c:pt idx="3">
                  <c:v>5991.7856455759302</c:v>
                </c:pt>
                <c:pt idx="4">
                  <c:v>5892.1907356888269</c:v>
                </c:pt>
                <c:pt idx="5">
                  <c:v>5337.8363050106318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1525.3090232850946</c:v>
                </c:pt>
                <c:pt idx="1">
                  <c:v>1314.4257394203516</c:v>
                </c:pt>
                <c:pt idx="2">
                  <c:v>905.98341090682902</c:v>
                </c:pt>
                <c:pt idx="3">
                  <c:v>773.29635413963229</c:v>
                </c:pt>
                <c:pt idx="4">
                  <c:v>810.33569426270606</c:v>
                </c:pt>
                <c:pt idx="5">
                  <c:v>694.51232787808124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14</xdr:row>
      <xdr:rowOff>68580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7145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North Yorkshire was consistently between the rural and England situations, with the gaps to both fluctuating over this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North Yorkshire was markedly greater than both the rural and England</a:t>
          </a:r>
          <a:r>
            <a:rPr lang="en-GB" sz="1200" baseline="0">
              <a:effectLst/>
              <a:latin typeface="Avenir Next LT Pro" panose="020B0504020202020204" pitchFamily="34" charset="0"/>
            </a:rPr>
            <a:t>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for North Yorkshire was generally in line with the rural and England situations, with some movement above and below.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North Yorkshire moved from being between the rural and England situations to being</a:t>
          </a:r>
          <a:r>
            <a:rPr lang="en-GB" sz="1200" baseline="0">
              <a:effectLst/>
              <a:latin typeface="Avenir Next LT Pro" panose="020B0504020202020204" pitchFamily="34" charset="0"/>
            </a:rPr>
            <a:t> above both by the end of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North Yorkshire was consistently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greater than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336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North Yorkshire</v>
      </c>
      <c r="G12" s="10"/>
      <c r="H12" s="11"/>
      <c r="I12" s="12">
        <f>IF(VLOOKUP($F12,'E&amp;T'!$B$10:$Q$468,'E&amp;T'!O$1,FALSE)=0,"",VLOOKUP($F12,'E&amp;T'!$B$10:$Q$468,'E&amp;T'!O$1,FALSE))</f>
        <v>12.911738753835069</v>
      </c>
      <c r="J12" s="13">
        <f>IF(VLOOKUP($F12,'E&amp;T'!$B$10:$Q$468,'E&amp;T'!P$1,FALSE)=0,"",VLOOKUP($F12,'E&amp;T'!$B$10:$Q$468,'E&amp;T'!P$1,FALSE))</f>
        <v>23.560114538402988</v>
      </c>
      <c r="K12" s="35">
        <f>IF(VLOOKUP($F12,'E&amp;T'!$B$10:$Q$468,'E&amp;T'!Q$1,FALSE)=0,"",VLOOKUP($F12,'E&amp;T'!$B$10:$Q$468,'E&amp;T'!Q$1,FALSE))</f>
        <v>17.165321612773742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North Yorkshire to Rural as a Region</v>
      </c>
      <c r="G15" s="66"/>
      <c r="H15" s="67"/>
      <c r="I15" s="19">
        <f>100*((I12-I13))/I13</f>
        <v>16.525909575601741</v>
      </c>
      <c r="J15" s="19">
        <f>100*((J12-J13))/J13</f>
        <v>36.790121717944587</v>
      </c>
      <c r="K15" s="38">
        <f t="shared" ref="K15" si="0">100*((K12-K13))/K13</f>
        <v>6.8654961601493749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North Yorkshire to England</v>
      </c>
      <c r="G16" s="53"/>
      <c r="H16" s="54"/>
      <c r="I16" s="19">
        <f>100*(I12-I14)/I14</f>
        <v>-16.405589468265344</v>
      </c>
      <c r="J16" s="19">
        <f>100*(J12-J14)/J14</f>
        <v>-16.485457065086635</v>
      </c>
      <c r="K16" s="38">
        <f t="shared" ref="K16" si="1">100*(K12-K14)/K14</f>
        <v>-42.224739256852445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North Yorkshire</v>
      </c>
      <c r="G21" s="10"/>
      <c r="H21" s="11"/>
      <c r="I21" s="12">
        <f>IF(VLOOKUP($F21,appstarts!$B$10:$L$468,appstarts!E$1,FALSE)=0,"",VLOOKUP($F21,appstarts!$B$10:$L$468,appstarts!E$1,FALSE))</f>
        <v>2341.4698692717284</v>
      </c>
      <c r="J21" s="13">
        <f>IF(VLOOKUP($F21,appstarts!$B$10:$L$468,appstarts!F$1,FALSE)=0,"",VLOOKUP($F21,appstarts!$B$10:$L$468,appstarts!F$1,FALSE))</f>
        <v>1888.5610727929693</v>
      </c>
      <c r="K21" s="13">
        <f>IF(VLOOKUP($F21,appstarts!$B$10:$L$468,appstarts!G$1,FALSE)=0,"",VLOOKUP($F21,appstarts!$B$10:$L$468,appstarts!G$1,FALSE))</f>
        <v>1878.7917101842706</v>
      </c>
      <c r="L21" s="13">
        <f>IF(VLOOKUP($F21,appstarts!$B$10:$L$468,appstarts!H$1,FALSE)=0,"",VLOOKUP($F21,appstarts!$B$10:$L$468,appstarts!H$1,FALSE))</f>
        <v>1872.3304708967878</v>
      </c>
      <c r="M21" s="13">
        <f>IF(VLOOKUP($F21,appstarts!$B$10:$L$468,appstarts!I$1,FALSE)=0,"",VLOOKUP($F21,appstarts!$B$10:$L$468,appstarts!I$1,FALSE))</f>
        <v>1700.4354378422238</v>
      </c>
      <c r="N21" s="35">
        <f>IF(VLOOKUP($F21,appstarts!$B$10:$L$468,appstarts!J$1,FALSE)=0,"",VLOOKUP($F21,appstarts!$B$10:$L$468,appstarts!J$1,FALSE))</f>
        <v>1738.9625578053895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North Yorkshire to Rural as a Region</v>
      </c>
      <c r="G24" s="66"/>
      <c r="H24" s="67"/>
      <c r="I24" s="19">
        <f>100*((I21-I22))/I22</f>
        <v>42.878062761347834</v>
      </c>
      <c r="J24" s="19">
        <f>100*((J21-J22))/J22</f>
        <v>49.001929446507141</v>
      </c>
      <c r="K24" s="19">
        <f t="shared" ref="K24:N24" si="3">100*((K21-K22))/K22</f>
        <v>44.016165367874805</v>
      </c>
      <c r="L24" s="19">
        <f t="shared" si="3"/>
        <v>67.22276002347229</v>
      </c>
      <c r="M24" s="19">
        <f t="shared" si="3"/>
        <v>58.808166629223813</v>
      </c>
      <c r="N24" s="38">
        <f t="shared" si="3"/>
        <v>48.924623881445484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North Yorkshire to England</v>
      </c>
      <c r="G25" s="53"/>
      <c r="H25" s="54"/>
      <c r="I25" s="19">
        <f>100*(I21-I23)/I23</f>
        <v>64.892244314910457</v>
      </c>
      <c r="J25" s="19">
        <f>100*(J21-J23)/J23</f>
        <v>75.680099794694826</v>
      </c>
      <c r="K25" s="19">
        <f t="shared" ref="K25:N25" si="4">100*(K21-K23)/K23</f>
        <v>67.450241549400232</v>
      </c>
      <c r="L25" s="19">
        <f t="shared" si="4"/>
        <v>103.95756763581566</v>
      </c>
      <c r="M25" s="19">
        <f t="shared" si="4"/>
        <v>86.451254149366648</v>
      </c>
      <c r="N25" s="38">
        <f t="shared" si="4"/>
        <v>75.475535600947481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North Yorkshire</v>
      </c>
      <c r="G30" s="10"/>
      <c r="H30" s="11"/>
      <c r="I30" s="12">
        <f>IF(VLOOKUP($F30,appachieve!$B$10:$L$468,appachieve!E$1,FALSE)=0,"",VLOOKUP($F30,appachieve!$B$10:$L$468,appachieve!E$1,FALSE))</f>
        <v>1525.3090232850946</v>
      </c>
      <c r="J30" s="13">
        <f>IF(VLOOKUP($F30,appachieve!$B$10:$L$468,appachieve!F$1,FALSE)=0,"",VLOOKUP($F30,appachieve!$B$10:$L$468,appachieve!F$1,FALSE))</f>
        <v>1314.4257394203516</v>
      </c>
      <c r="K30" s="13">
        <f>IF(VLOOKUP($F30,appachieve!$B$10:$L$468,appachieve!G$1,FALSE)=0,"",VLOOKUP($F30,appachieve!$B$10:$L$468,appachieve!G$1,FALSE))</f>
        <v>905.98341090682902</v>
      </c>
      <c r="L30" s="13">
        <f>IF(VLOOKUP($F30,appachieve!$B$10:$L$468,appachieve!H$1,FALSE)=0,"",VLOOKUP($F30,appachieve!$B$10:$L$468,appachieve!H$1,FALSE))</f>
        <v>773.29635413963229</v>
      </c>
      <c r="M30" s="13">
        <f>IF(VLOOKUP($F30,appachieve!$B$10:$L$468,appachieve!I$1,FALSE)=0,"",VLOOKUP($F30,appachieve!$B$10:$L$468,appachieve!I$1,FALSE))</f>
        <v>810.33569426270606</v>
      </c>
      <c r="N30" s="35">
        <f>IF(VLOOKUP($F30,appachieve!$B$10:$L$468,appachieve!J$1,FALSE)=0,"",VLOOKUP($F30,appachieve!$B$10:$L$468,appachieve!J$1,FALSE))</f>
        <v>694.51232787808124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North Yorkshire to Rural as a Region</v>
      </c>
      <c r="G33" s="66"/>
      <c r="H33" s="67"/>
      <c r="I33" s="19">
        <f>100*((I30-I31))/I31</f>
        <v>61.820410705082089</v>
      </c>
      <c r="J33" s="19">
        <f>100*((J30-J31))/J31</f>
        <v>41.076784467412487</v>
      </c>
      <c r="K33" s="19">
        <f t="shared" ref="K33:N33" si="6">100*((K30-K31))/K31</f>
        <v>38.014682022936739</v>
      </c>
      <c r="L33" s="19">
        <f t="shared" si="6"/>
        <v>44.392270777372282</v>
      </c>
      <c r="M33" s="19">
        <f t="shared" si="6"/>
        <v>48.594533132137386</v>
      </c>
      <c r="N33" s="38">
        <f t="shared" si="6"/>
        <v>43.81051609221339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North Yorkshire to England</v>
      </c>
      <c r="G34" s="53"/>
      <c r="H34" s="54"/>
      <c r="I34" s="19">
        <f>100*(I30-I32)/I32</f>
        <v>91.381307814942858</v>
      </c>
      <c r="J34" s="19">
        <f>100*(J30-J32)/J32</f>
        <v>66.383004989917936</v>
      </c>
      <c r="K34" s="19">
        <f t="shared" ref="K34:N34" si="7">100*(K30-K32)/K32</f>
        <v>71.587767217202469</v>
      </c>
      <c r="L34" s="19">
        <f t="shared" si="7"/>
        <v>84.999127784601029</v>
      </c>
      <c r="M34" s="19">
        <f t="shared" si="7"/>
        <v>82.508039248357221</v>
      </c>
      <c r="N34" s="38">
        <f t="shared" si="7"/>
        <v>78.537873490509313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North Yorkshire</v>
      </c>
      <c r="G39" s="10"/>
      <c r="H39" s="11"/>
      <c r="I39" s="12">
        <f>IF(VLOOKUP($F39,'level3+'!$B$10:$BF$468,((3*'level3+'!B$1)+3),FALSE)=0,"",VLOOKUP($F39,'level3+'!$B$10:$BF$468,((3*'level3+'!B$1)+3),FALSE))</f>
        <v>52.6</v>
      </c>
      <c r="J39" s="12">
        <f>IF(VLOOKUP($F39,'level3+'!$B$10:$BF$468,((3*'level3+'!C$1)+3),FALSE)=0,"",VLOOKUP($F39,'level3+'!$B$10:$BF$468,((3*'level3+'!C$1)+3),FALSE))</f>
        <v>44.4</v>
      </c>
      <c r="K39" s="12">
        <f>IF(VLOOKUP($F39,'level3+'!$B$10:$BF$468,((3*'level3+'!D$1)+3),FALSE)=0,"",VLOOKUP($F39,'level3+'!$B$10:$BF$468,((3*'level3+'!D$1)+3),FALSE))</f>
        <v>45.3</v>
      </c>
      <c r="L39" s="12">
        <f>IF(VLOOKUP($F39,'level3+'!$B$10:$BF$468,((3*'level3+'!E$1)+3),FALSE)=0,"",VLOOKUP($F39,'level3+'!$B$10:$BF$468,((3*'level3+'!E$1)+3),FALSE))</f>
        <v>48</v>
      </c>
      <c r="M39" s="12">
        <f>IF(VLOOKUP($F39,'level3+'!$B$10:$BF$468,((3*'level3+'!F$1)+3),FALSE)=0,"",VLOOKUP($F39,'level3+'!$B$10:$BF$468,((3*'level3+'!F$1)+3),FALSE))</f>
        <v>48.7</v>
      </c>
      <c r="N39" s="12">
        <f>IF(VLOOKUP($F39,'level3+'!$B$10:$BF$468,((3*'level3+'!G$1)+3),FALSE)=0,"",VLOOKUP($F39,'level3+'!$B$10:$BF$468,((3*'level3+'!G$1)+3),FALSE))</f>
        <v>48.7</v>
      </c>
      <c r="O39" s="12">
        <f>IF(VLOOKUP($F39,'level3+'!$B$10:$BF$468,((3*'level3+'!H$1)+3),FALSE)=0,"",VLOOKUP($F39,'level3+'!$B$10:$BF$468,((3*'level3+'!H$1)+3),FALSE))</f>
        <v>50</v>
      </c>
      <c r="P39" s="12">
        <f>IF(VLOOKUP($F39,'level3+'!$B$10:$BF$468,((3*'level3+'!I$1)+3),FALSE)=0,"",VLOOKUP($F39,'level3+'!$B$10:$BF$468,((3*'level3+'!I$1)+3),FALSE))</f>
        <v>50.4</v>
      </c>
      <c r="Q39" s="12">
        <f>IF(VLOOKUP($F39,'level3+'!$B$10:$BF$468,((3*'level3+'!J$1)+3),FALSE)=0,"",VLOOKUP($F39,'level3+'!$B$10:$BF$468,((3*'level3+'!J$1)+3),FALSE))</f>
        <v>55.4</v>
      </c>
      <c r="R39" s="12">
        <f>IF(VLOOKUP($F39,'level3+'!$B$10:$BF$468,((3*'level3+'!K$1)+3),FALSE)=0,"",VLOOKUP($F39,'level3+'!$B$10:$BF$468,((3*'level3+'!K$1)+3),FALSE))</f>
        <v>56.4</v>
      </c>
      <c r="S39" s="12">
        <f>IF(VLOOKUP($F39,'level3+'!$B$10:$BF$468,((3*'level3+'!L$1)+3),FALSE)=0,"",VLOOKUP($F39,'level3+'!$B$10:$BF$468,((3*'level3+'!L$1)+3),FALSE))</f>
        <v>54.9</v>
      </c>
      <c r="T39" s="12">
        <f>IF(VLOOKUP($F39,'level3+'!$B$10:$BF$468,((3*'level3+'!M$1)+3),FALSE)=0,"",VLOOKUP($F39,'level3+'!$B$10:$BF$468,((3*'level3+'!M$1)+3),FALSE))</f>
        <v>56</v>
      </c>
      <c r="U39" s="12">
        <f>IF(VLOOKUP($F39,'level3+'!$B$10:$BF$468,((3*'level3+'!N$1)+3),FALSE)=0,"",VLOOKUP($F39,'level3+'!$B$10:$BF$468,((3*'level3+'!N$1)+3),FALSE))</f>
        <v>57.2</v>
      </c>
      <c r="V39" s="12">
        <f>IF(VLOOKUP($F39,'level3+'!$B$10:$BF$468,((3*'level3+'!O$1)+3),FALSE)=0,"",VLOOKUP($F39,'level3+'!$B$10:$BF$468,((3*'level3+'!O$1)+3),FALSE))</f>
        <v>55.3</v>
      </c>
      <c r="W39" s="12">
        <f>IF(VLOOKUP($F39,'level3+'!$B$10:$BF$468,((3*'level3+'!P$1)+3),FALSE)=0,"",VLOOKUP($F39,'level3+'!$B$10:$BF$468,((3*'level3+'!P$1)+3),FALSE))</f>
        <v>61.9</v>
      </c>
      <c r="X39" s="12">
        <f>IF(VLOOKUP($F39,'level3+'!$B$10:$BF$468,((3*'level3+'!Q$1)+3),FALSE)=0,"",VLOOKUP($F39,'level3+'!$B$10:$BF$468,((3*'level3+'!Q$1)+3),FALSE))</f>
        <v>58.3</v>
      </c>
      <c r="Y39" s="12">
        <f>IF(VLOOKUP($F39,'level3+'!$B$10:$BF$468,((3*'level3+'!R$1)+3),FALSE)=0,"",VLOOKUP($F39,'level3+'!$B$10:$BF$468,((3*'level3+'!R$1)+3),FALSE))</f>
        <v>58.6</v>
      </c>
      <c r="Z39" s="47">
        <f>IF(VLOOKUP($F39,'level3+'!$B$10:$BF$468,((3*'level3+'!S$1)+3),FALSE)=0,"",VLOOKUP($F39,'level3+'!$B$10:$BF$468,((3*'level3+'!S$1)+3),FALSE))</f>
        <v>64.3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North Yorkshire to Rural as a Region</v>
      </c>
      <c r="G42" s="69"/>
      <c r="H42" s="70"/>
      <c r="I42" s="19">
        <f>((I39-I40))</f>
        <v>8.1946122996788517</v>
      </c>
      <c r="J42" s="19">
        <f>((J39-J40))</f>
        <v>-0.572823933953444</v>
      </c>
      <c r="K42" s="19">
        <f t="shared" ref="K42:Z42" si="9">((K39-K40))</f>
        <v>-0.47355229040622504</v>
      </c>
      <c r="L42" s="19">
        <f t="shared" si="9"/>
        <v>1.0320767970030431</v>
      </c>
      <c r="M42" s="19">
        <f t="shared" si="9"/>
        <v>2.7363495284708179</v>
      </c>
      <c r="N42" s="19">
        <f t="shared" si="9"/>
        <v>1.1104683195592315</v>
      </c>
      <c r="O42" s="19">
        <f t="shared" si="9"/>
        <v>0.63794779747214392</v>
      </c>
      <c r="P42" s="19">
        <f t="shared" si="9"/>
        <v>-0.20204605124181541</v>
      </c>
      <c r="Q42" s="19">
        <f t="shared" si="9"/>
        <v>2.9605343304284943</v>
      </c>
      <c r="R42" s="19">
        <f t="shared" si="9"/>
        <v>3.1244555860944132</v>
      </c>
      <c r="S42" s="19">
        <f t="shared" si="9"/>
        <v>0.3299694928564918</v>
      </c>
      <c r="T42" s="19">
        <f t="shared" si="9"/>
        <v>0.83968086707812262</v>
      </c>
      <c r="U42" s="19">
        <f t="shared" si="9"/>
        <v>1.2588252984872597</v>
      </c>
      <c r="V42" s="19">
        <f t="shared" si="9"/>
        <v>-1.3885866138185747</v>
      </c>
      <c r="W42" s="19">
        <f t="shared" si="9"/>
        <v>4.5108337230175124</v>
      </c>
      <c r="X42" s="19">
        <f t="shared" si="9"/>
        <v>0.15342034271246519</v>
      </c>
      <c r="Y42" s="19">
        <f t="shared" si="9"/>
        <v>-1.1708763002995752</v>
      </c>
      <c r="Z42" s="38">
        <f t="shared" si="9"/>
        <v>4.7601240885829483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North Yorkshire to England</v>
      </c>
      <c r="G43" s="53"/>
      <c r="H43" s="54"/>
      <c r="I43" s="19">
        <f>(I39-I41)</f>
        <v>9.2000000000000028</v>
      </c>
      <c r="J43" s="19">
        <f>(J39-J41)</f>
        <v>0.39999999999999858</v>
      </c>
      <c r="K43" s="19">
        <f t="shared" ref="K43:Z43" si="10">(K39-K41)</f>
        <v>0.5</v>
      </c>
      <c r="L43" s="19">
        <f t="shared" si="10"/>
        <v>2.2000000000000028</v>
      </c>
      <c r="M43" s="19">
        <f t="shared" si="10"/>
        <v>3.1000000000000014</v>
      </c>
      <c r="N43" s="19">
        <f t="shared" si="10"/>
        <v>1.8000000000000043</v>
      </c>
      <c r="O43" s="19">
        <f t="shared" si="10"/>
        <v>1.2999999999999972</v>
      </c>
      <c r="P43" s="19">
        <f t="shared" si="10"/>
        <v>-0.10000000000000142</v>
      </c>
      <c r="Q43" s="19">
        <f t="shared" si="10"/>
        <v>2.2999999999999972</v>
      </c>
      <c r="R43" s="19">
        <f t="shared" si="10"/>
        <v>2.6000000000000014</v>
      </c>
      <c r="S43" s="19">
        <f t="shared" si="10"/>
        <v>0.10000000000000142</v>
      </c>
      <c r="T43" s="19">
        <f t="shared" si="10"/>
        <v>0.39999999999999858</v>
      </c>
      <c r="U43" s="19">
        <f t="shared" si="10"/>
        <v>0.5</v>
      </c>
      <c r="V43" s="19">
        <f t="shared" si="10"/>
        <v>-1.7000000000000028</v>
      </c>
      <c r="W43" s="19">
        <f t="shared" si="10"/>
        <v>4.1999999999999957</v>
      </c>
      <c r="X43" s="19">
        <f t="shared" si="10"/>
        <v>-0.20000000000000284</v>
      </c>
      <c r="Y43" s="19">
        <f t="shared" si="10"/>
        <v>-2.6000000000000014</v>
      </c>
      <c r="Z43" s="50">
        <f t="shared" si="10"/>
        <v>3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North Yorkshire</v>
      </c>
      <c r="G48" s="10"/>
      <c r="H48" s="11"/>
      <c r="I48" s="12">
        <f>IF(VLOOKUP($F48,participation!$B$10:$L$468,participation!E$1,FALSE)=0,"",VLOOKUP($F48,participation!$B$10:$L$468,participation!E$1,FALSE))</f>
        <v>6643.1058904533584</v>
      </c>
      <c r="J48" s="13">
        <f>IF(VLOOKUP($F48,participation!$B$10:$L$468,participation!F$1,FALSE)=0,"",VLOOKUP($F48,participation!$B$10:$L$468,participation!F$1,FALSE))</f>
        <v>6141.2090173194329</v>
      </c>
      <c r="K48" s="13">
        <f>IF(VLOOKUP($F48,participation!$B$10:$L$468,participation!G$1,FALSE)=0,"",VLOOKUP($F48,participation!$B$10:$L$468,participation!G$1,FALSE))</f>
        <v>6078.9196340091939</v>
      </c>
      <c r="L48" s="13">
        <f>IF(VLOOKUP($F48,participation!$B$10:$L$468,participation!H$1,FALSE)=0,"",VLOOKUP($F48,participation!$B$10:$L$468,participation!H$1,FALSE))</f>
        <v>5991.7856455759302</v>
      </c>
      <c r="M48" s="13">
        <f>IF(VLOOKUP($F48,participation!$B$10:$L$468,participation!I$1,FALSE)=0,"",VLOOKUP($F48,participation!$B$10:$L$468,participation!I$1,FALSE))</f>
        <v>5892.1907356888269</v>
      </c>
      <c r="N48" s="35">
        <f>IF(VLOOKUP($F48,participation!$B$10:$L$468,participation!J$1,FALSE)=0,"",VLOOKUP($F48,participation!$B$10:$L$468,participation!J$1,FALSE))</f>
        <v>5337.8363050106318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North Yorkshire to Rural as a Region</v>
      </c>
      <c r="G51" s="66"/>
      <c r="H51" s="67"/>
      <c r="I51" s="19">
        <f>100*((I48-I49))/I49</f>
        <v>6.2318811185003877</v>
      </c>
      <c r="J51" s="19">
        <f>100*((J48-J49))/J49</f>
        <v>4.2291021965592153</v>
      </c>
      <c r="K51" s="19">
        <f t="shared" ref="K51:N51" si="12">100*((K48-K49))/K49</f>
        <v>7.3658715336433342</v>
      </c>
      <c r="L51" s="19">
        <f t="shared" si="12"/>
        <v>21.197960253784345</v>
      </c>
      <c r="M51" s="19">
        <f t="shared" si="12"/>
        <v>26.803024979202188</v>
      </c>
      <c r="N51" s="38">
        <f t="shared" si="12"/>
        <v>12.445352531798429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North Yorkshire to England</v>
      </c>
      <c r="G52" s="53"/>
      <c r="H52" s="54"/>
      <c r="I52" s="19">
        <f>100*(I48-I50)/I50</f>
        <v>-2.1345626038102772</v>
      </c>
      <c r="J52" s="19">
        <f>100*(J48-J50)/J50</f>
        <v>-6.7818910546534168</v>
      </c>
      <c r="K52" s="19">
        <f t="shared" ref="K52:N52" si="13">100*(K48-K50)/K50</f>
        <v>-2.3780370321311395</v>
      </c>
      <c r="L52" s="19">
        <f t="shared" si="13"/>
        <v>14.259833058274795</v>
      </c>
      <c r="M52" s="19">
        <f t="shared" si="13"/>
        <v>19.930607280456478</v>
      </c>
      <c r="N52" s="38">
        <f t="shared" si="13"/>
        <v>3.6271851098938419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1NI69Dlyx9WfGFh6d+g0vRUuuBTblinqyG17/h0uzvrzcUI06OfvI4FT1eZSo+2DY/xJo1Bv1OTj7e3Rk/jlhA==" saltValue="Vbbp280I6ZfNSVsgoG/hkw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2023-02-01T10:22:06Z</dcterms:modified>
</cp:coreProperties>
</file>