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1A34124C-8647-4813-97EE-E7EB04C5D33C}" xr6:coauthVersionLast="47" xr6:coauthVersionMax="47" xr10:uidLastSave="{5E64C2AC-A7E1-4804-BE41-5498493A793B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<sst xmlns="http://schemas.openxmlformats.org/spreadsheetml/2006/main" count="9140" uniqueCount="1378">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</sst>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31.385860088810361</c:v>
                </c:pt>
                <c:pt idx="1">
                  <c:v>82.008988555807818</c:v>
                </c:pt>
                <c:pt idx="2">
                  <c:v>65.527207494518635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10478</c:v>
                </c:pt>
                <c:pt idx="1">
                  <c:v>9681</c:v>
                </c:pt>
                <c:pt idx="2">
                  <c:v>9174</c:v>
                </c:pt>
                <c:pt idx="3">
                  <c:v>11075</c:v>
                </c:pt>
                <c:pt idx="4">
                  <c:v>8456</c:v>
                </c:pt>
                <c:pt idx="5">
                  <c:v>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46.6</c:v>
                </c:pt>
                <c:pt idx="1">
                  <c:v>43.8</c:v>
                </c:pt>
                <c:pt idx="2">
                  <c:v>42.6</c:v>
                </c:pt>
                <c:pt idx="3">
                  <c:v>45</c:v>
                </c:pt>
                <c:pt idx="4">
                  <c:v>38.299999999999997</c:v>
                </c:pt>
                <c:pt idx="5">
                  <c:v>51.6</c:v>
                </c:pt>
                <c:pt idx="6">
                  <c:v>55.7</c:v>
                </c:pt>
                <c:pt idx="7">
                  <c:v>59.5</c:v>
                </c:pt>
                <c:pt idx="8">
                  <c:v>58.3</c:v>
                </c:pt>
                <c:pt idx="9">
                  <c:v>55</c:v>
                </c:pt>
                <c:pt idx="10">
                  <c:v>50.1</c:v>
                </c:pt>
                <c:pt idx="11">
                  <c:v>48.7</c:v>
                </c:pt>
                <c:pt idx="12">
                  <c:v>43.8</c:v>
                </c:pt>
                <c:pt idx="13">
                  <c:v>43.8</c:v>
                </c:pt>
                <c:pt idx="14">
                  <c:v>44.5</c:v>
                </c:pt>
                <c:pt idx="15">
                  <c:v>56.3</c:v>
                </c:pt>
                <c:pt idx="16">
                  <c:v>59.8</c:v>
                </c:pt>
                <c:pt idx="17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17692</c:v>
                </c:pt>
                <c:pt idx="1">
                  <c:v>15319</c:v>
                </c:pt>
                <c:pt idx="2">
                  <c:v>14457</c:v>
                </c:pt>
                <c:pt idx="3">
                  <c:v>18381</c:v>
                </c:pt>
                <c:pt idx="4">
                  <c:v>20041</c:v>
                </c:pt>
                <c:pt idx="5">
                  <c:v>16022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Richmondshire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7685</c:v>
                </c:pt>
                <c:pt idx="1">
                  <c:v>5634</c:v>
                </c:pt>
                <c:pt idx="2">
                  <c:v>4110</c:v>
                </c:pt>
                <c:pt idx="3">
                  <c:v>4022</c:v>
                </c:pt>
                <c:pt idx="4">
                  <c:v>4013</c:v>
                </c:pt>
                <c:pt idx="5">
                  <c:v>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586740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5849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Richmondshire was markedly greater than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Richmondshire was markedly greater than both the rural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England situations over this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Richmondshire fluctuated over the period taking it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above and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Richmondshire was markedly greater than both the rural and England situations over the period.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Richmondshire was markedly greater than both the rural and England situations over this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213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Richmondshire</v>
      </c>
      <c r="G12" s="10"/>
      <c r="H12" s="11"/>
      <c r="I12" s="12">
        <f>IF(VLOOKUP($F12,'E&amp;T'!$B$10:$Q$468,'E&amp;T'!O$1,FALSE)=0,"",VLOOKUP($F12,'E&amp;T'!$B$10:$Q$468,'E&amp;T'!O$1,FALSE))</f>
        <v>31.385860088810361</v>
      </c>
      <c r="J12" s="13">
        <f>IF(VLOOKUP($F12,'E&amp;T'!$B$10:$Q$468,'E&amp;T'!P$1,FALSE)=0,"",VLOOKUP($F12,'E&amp;T'!$B$10:$Q$468,'E&amp;T'!P$1,FALSE))</f>
        <v>82.008988555807818</v>
      </c>
      <c r="K12" s="35">
        <f>IF(VLOOKUP($F12,'E&amp;T'!$B$10:$Q$468,'E&amp;T'!Q$1,FALSE)=0,"",VLOOKUP($F12,'E&amp;T'!$B$10:$Q$468,'E&amp;T'!Q$1,FALSE))</f>
        <v>65.527207494518635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Richmondshire to Rural as a Region</v>
      </c>
      <c r="G15" s="66"/>
      <c r="H15" s="67"/>
      <c r="I15" s="19">
        <f>100*((I12-I13))/I13</f>
        <v>183.25123086733115</v>
      </c>
      <c r="J15" s="19">
        <f>100*((J12-J13))/J13</f>
        <v>376.14452418001207</v>
      </c>
      <c r="K15" s="38">
        <f t="shared" ref="K15" si="0">100*((K12-K13))/K13</f>
        <v>307.95026733899005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Richmondshire to England</v>
      </c>
      <c r="G16" s="53"/>
      <c r="H16" s="54"/>
      <c r="I16" s="19">
        <f>100*(I12-I14)/I14</f>
        <v>103.20132889741966</v>
      </c>
      <c r="J16" s="19">
        <f>100*(J12-J14)/J14</f>
        <v>190.7007597365052</v>
      </c>
      <c r="K16" s="38">
        <f t="shared" ref="K16" si="1">100*(K12-K14)/K14</f>
        <v>120.55231962265529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Richmondshire</v>
      </c>
      <c r="G21" s="10"/>
      <c r="H21" s="11"/>
      <c r="I21" s="12">
        <f>IF(VLOOKUP($F21,appstarts!$B$10:$L$468,appstarts!E$1,FALSE)=0,"",VLOOKUP($F21,appstarts!$B$10:$L$468,appstarts!E$1,FALSE))</f>
        <v>10478</v>
      </c>
      <c r="J21" s="13">
        <f>IF(VLOOKUP($F21,appstarts!$B$10:$L$468,appstarts!F$1,FALSE)=0,"",VLOOKUP($F21,appstarts!$B$10:$L$468,appstarts!F$1,FALSE))</f>
        <v>9681</v>
      </c>
      <c r="K21" s="13">
        <f>IF(VLOOKUP($F21,appstarts!$B$10:$L$468,appstarts!G$1,FALSE)=0,"",VLOOKUP($F21,appstarts!$B$10:$L$468,appstarts!G$1,FALSE))</f>
        <v>9174</v>
      </c>
      <c r="L21" s="13">
        <f>IF(VLOOKUP($F21,appstarts!$B$10:$L$468,appstarts!H$1,FALSE)=0,"",VLOOKUP($F21,appstarts!$B$10:$L$468,appstarts!H$1,FALSE))</f>
        <v>11075</v>
      </c>
      <c r="M21" s="13">
        <f>IF(VLOOKUP($F21,appstarts!$B$10:$L$468,appstarts!I$1,FALSE)=0,"",VLOOKUP($F21,appstarts!$B$10:$L$468,appstarts!I$1,FALSE))</f>
        <v>8456</v>
      </c>
      <c r="N21" s="35">
        <f>IF(VLOOKUP($F21,appstarts!$B$10:$L$468,appstarts!J$1,FALSE)=0,"",VLOOKUP($F21,appstarts!$B$10:$L$468,appstarts!J$1,FALSE))</f>
        <v>7976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Richmondshire to Rural as a Region</v>
      </c>
      <c r="G24" s="66"/>
      <c r="H24" s="67"/>
      <c r="I24" s="19">
        <f>100*((I21-I22))/I22</f>
        <v>539.37459168716134</v>
      </c>
      <c r="J24" s="19">
        <f>100*((J21-J22))/J22</f>
        <v>663.80250538488463</v>
      </c>
      <c r="K24" s="19">
        <f t="shared" ref="K24:N24" si="3">100*((K21-K22))/K22</f>
        <v>603.22021005473812</v>
      </c>
      <c r="L24" s="19">
        <f t="shared" si="3"/>
        <v>889.13738575910122</v>
      </c>
      <c r="M24" s="19">
        <f t="shared" si="3"/>
        <v>689.72822321368074</v>
      </c>
      <c r="N24" s="38">
        <f t="shared" si="3"/>
        <v>583.06404571324913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Richmondshire to England</v>
      </c>
      <c r="G25" s="53"/>
      <c r="H25" s="54"/>
      <c r="I25" s="19">
        <f>100*(I21-I23)/I23</f>
        <v>637.88732394366195</v>
      </c>
      <c r="J25" s="19">
        <f>100*(J21-J23)/J23</f>
        <v>800.55813953488371</v>
      </c>
      <c r="K25" s="19">
        <f t="shared" ref="K25:N25" si="4">100*(K21-K23)/K23</f>
        <v>717.64705882352939</v>
      </c>
      <c r="L25" s="19">
        <f t="shared" si="4"/>
        <v>1106.4270152505446</v>
      </c>
      <c r="M25" s="19">
        <f t="shared" si="4"/>
        <v>827.19298245614038</v>
      </c>
      <c r="N25" s="38">
        <f t="shared" si="4"/>
        <v>704.84359233097882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Richmondshire</v>
      </c>
      <c r="G30" s="10"/>
      <c r="H30" s="11"/>
      <c r="I30" s="12">
        <f>IF(VLOOKUP($F30,appachieve!$B$10:$L$468,appachieve!E$1,FALSE)=0,"",VLOOKUP($F30,appachieve!$B$10:$L$468,appachieve!E$1,FALSE))</f>
        <v>7685</v>
      </c>
      <c r="J30" s="13">
        <f>IF(VLOOKUP($F30,appachieve!$B$10:$L$468,appachieve!F$1,FALSE)=0,"",VLOOKUP($F30,appachieve!$B$10:$L$468,appachieve!F$1,FALSE))</f>
        <v>5634</v>
      </c>
      <c r="K30" s="13">
        <f>IF(VLOOKUP($F30,appachieve!$B$10:$L$468,appachieve!G$1,FALSE)=0,"",VLOOKUP($F30,appachieve!$B$10:$L$468,appachieve!G$1,FALSE))</f>
        <v>4110</v>
      </c>
      <c r="L30" s="13">
        <f>IF(VLOOKUP($F30,appachieve!$B$10:$L$468,appachieve!H$1,FALSE)=0,"",VLOOKUP($F30,appachieve!$B$10:$L$468,appachieve!H$1,FALSE))</f>
        <v>4022</v>
      </c>
      <c r="M30" s="13">
        <f>IF(VLOOKUP($F30,appachieve!$B$10:$L$468,appachieve!I$1,FALSE)=0,"",VLOOKUP($F30,appachieve!$B$10:$L$468,appachieve!I$1,FALSE))</f>
        <v>4013</v>
      </c>
      <c r="N30" s="35">
        <f>IF(VLOOKUP($F30,appachieve!$B$10:$L$468,appachieve!J$1,FALSE)=0,"",VLOOKUP($F30,appachieve!$B$10:$L$468,appachieve!J$1,FALSE))</f>
        <v>3486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Richmondshire to Rural as a Region</v>
      </c>
      <c r="G33" s="66"/>
      <c r="H33" s="67"/>
      <c r="I33" s="19">
        <f>100*((I30-I31))/I31</f>
        <v>715.30354654967334</v>
      </c>
      <c r="J33" s="19">
        <f>100*((J30-J31))/J31</f>
        <v>504.69494765060853</v>
      </c>
      <c r="K33" s="19">
        <f t="shared" ref="K33:N33" si="6">100*((K30-K31))/K31</f>
        <v>526.10455808070515</v>
      </c>
      <c r="L33" s="19">
        <f t="shared" si="6"/>
        <v>651.00019540726748</v>
      </c>
      <c r="M33" s="19">
        <f t="shared" si="6"/>
        <v>635.88003796602743</v>
      </c>
      <c r="N33" s="38">
        <f t="shared" si="6"/>
        <v>621.83522015963581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Richmondshire to England</v>
      </c>
      <c r="G34" s="53"/>
      <c r="H34" s="54"/>
      <c r="I34" s="19">
        <f>100*(I30-I32)/I32</f>
        <v>864.24090338770384</v>
      </c>
      <c r="J34" s="19">
        <f>100*(J30-J32)/J32</f>
        <v>613.16455696202536</v>
      </c>
      <c r="K34" s="19">
        <f t="shared" ref="K34:N34" si="7">100*(K30-K32)/K32</f>
        <v>678.40909090909088</v>
      </c>
      <c r="L34" s="19">
        <f t="shared" si="7"/>
        <v>862.20095693779899</v>
      </c>
      <c r="M34" s="19">
        <f t="shared" si="7"/>
        <v>803.82882882882882</v>
      </c>
      <c r="N34" s="38">
        <f t="shared" si="7"/>
        <v>796.14395886889463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Richmondshire</v>
      </c>
      <c r="G39" s="10"/>
      <c r="H39" s="11"/>
      <c r="I39" s="12">
        <f>IF(VLOOKUP($F39,'level3+'!$B$10:$BF$468,((3*'level3+'!B$1)+3),FALSE)=0,"",VLOOKUP($F39,'level3+'!$B$10:$BF$468,((3*'level3+'!B$1)+3),FALSE))</f>
        <v>46.6</v>
      </c>
      <c r="J39" s="12">
        <f>IF(VLOOKUP($F39,'level3+'!$B$10:$BF$468,((3*'level3+'!C$1)+3),FALSE)=0,"",VLOOKUP($F39,'level3+'!$B$10:$BF$468,((3*'level3+'!C$1)+3),FALSE))</f>
        <v>43.8</v>
      </c>
      <c r="K39" s="12">
        <f>IF(VLOOKUP($F39,'level3+'!$B$10:$BF$468,((3*'level3+'!D$1)+3),FALSE)=0,"",VLOOKUP($F39,'level3+'!$B$10:$BF$468,((3*'level3+'!D$1)+3),FALSE))</f>
        <v>42.6</v>
      </c>
      <c r="L39" s="12">
        <f>IF(VLOOKUP($F39,'level3+'!$B$10:$BF$468,((3*'level3+'!E$1)+3),FALSE)=0,"",VLOOKUP($F39,'level3+'!$B$10:$BF$468,((3*'level3+'!E$1)+3),FALSE))</f>
        <v>45</v>
      </c>
      <c r="M39" s="12">
        <f>IF(VLOOKUP($F39,'level3+'!$B$10:$BF$468,((3*'level3+'!F$1)+3),FALSE)=0,"",VLOOKUP($F39,'level3+'!$B$10:$BF$468,((3*'level3+'!F$1)+3),FALSE))</f>
        <v>38.299999999999997</v>
      </c>
      <c r="N39" s="12">
        <f>IF(VLOOKUP($F39,'level3+'!$B$10:$BF$468,((3*'level3+'!G$1)+3),FALSE)=0,"",VLOOKUP($F39,'level3+'!$B$10:$BF$468,((3*'level3+'!G$1)+3),FALSE))</f>
        <v>51.6</v>
      </c>
      <c r="O39" s="12">
        <f>IF(VLOOKUP($F39,'level3+'!$B$10:$BF$468,((3*'level3+'!H$1)+3),FALSE)=0,"",VLOOKUP($F39,'level3+'!$B$10:$BF$468,((3*'level3+'!H$1)+3),FALSE))</f>
        <v>55.7</v>
      </c>
      <c r="P39" s="12">
        <f>IF(VLOOKUP($F39,'level3+'!$B$10:$BF$468,((3*'level3+'!I$1)+3),FALSE)=0,"",VLOOKUP($F39,'level3+'!$B$10:$BF$468,((3*'level3+'!I$1)+3),FALSE))</f>
        <v>59.5</v>
      </c>
      <c r="Q39" s="12">
        <f>IF(VLOOKUP($F39,'level3+'!$B$10:$BF$468,((3*'level3+'!J$1)+3),FALSE)=0,"",VLOOKUP($F39,'level3+'!$B$10:$BF$468,((3*'level3+'!J$1)+3),FALSE))</f>
        <v>58.3</v>
      </c>
      <c r="R39" s="12">
        <f>IF(VLOOKUP($F39,'level3+'!$B$10:$BF$468,((3*'level3+'!K$1)+3),FALSE)=0,"",VLOOKUP($F39,'level3+'!$B$10:$BF$468,((3*'level3+'!K$1)+3),FALSE))</f>
        <v>55</v>
      </c>
      <c r="S39" s="12">
        <f>IF(VLOOKUP($F39,'level3+'!$B$10:$BF$468,((3*'level3+'!L$1)+3),FALSE)=0,"",VLOOKUP($F39,'level3+'!$B$10:$BF$468,((3*'level3+'!L$1)+3),FALSE))</f>
        <v>50.1</v>
      </c>
      <c r="T39" s="12">
        <f>IF(VLOOKUP($F39,'level3+'!$B$10:$BF$468,((3*'level3+'!M$1)+3),FALSE)=0,"",VLOOKUP($F39,'level3+'!$B$10:$BF$468,((3*'level3+'!M$1)+3),FALSE))</f>
        <v>48.7</v>
      </c>
      <c r="U39" s="12">
        <f>IF(VLOOKUP($F39,'level3+'!$B$10:$BF$468,((3*'level3+'!N$1)+3),FALSE)=0,"",VLOOKUP($F39,'level3+'!$B$10:$BF$468,((3*'level3+'!N$1)+3),FALSE))</f>
        <v>43.8</v>
      </c>
      <c r="V39" s="12">
        <f>IF(VLOOKUP($F39,'level3+'!$B$10:$BF$468,((3*'level3+'!O$1)+3),FALSE)=0,"",VLOOKUP($F39,'level3+'!$B$10:$BF$468,((3*'level3+'!O$1)+3),FALSE))</f>
        <v>43.8</v>
      </c>
      <c r="W39" s="12">
        <f>IF(VLOOKUP($F39,'level3+'!$B$10:$BF$468,((3*'level3+'!P$1)+3),FALSE)=0,"",VLOOKUP($F39,'level3+'!$B$10:$BF$468,((3*'level3+'!P$1)+3),FALSE))</f>
        <v>44.5</v>
      </c>
      <c r="X39" s="12">
        <f>IF(VLOOKUP($F39,'level3+'!$B$10:$BF$468,((3*'level3+'!Q$1)+3),FALSE)=0,"",VLOOKUP($F39,'level3+'!$B$10:$BF$468,((3*'level3+'!Q$1)+3),FALSE))</f>
        <v>56.3</v>
      </c>
      <c r="Y39" s="12">
        <f>IF(VLOOKUP($F39,'level3+'!$B$10:$BF$468,((3*'level3+'!R$1)+3),FALSE)=0,"",VLOOKUP($F39,'level3+'!$B$10:$BF$468,((3*'level3+'!R$1)+3),FALSE))</f>
        <v>59.8</v>
      </c>
      <c r="Z39" s="47">
        <f>IF(VLOOKUP($F39,'level3+'!$B$10:$BF$468,((3*'level3+'!S$1)+3),FALSE)=0,"",VLOOKUP($F39,'level3+'!$B$10:$BF$468,((3*'level3+'!S$1)+3),FALSE))</f>
        <v>68.2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Richmondshire to Rural as a Region</v>
      </c>
      <c r="G42" s="69"/>
      <c r="H42" s="70"/>
      <c r="I42" s="19">
        <f>((I39-I40))</f>
        <v>2.1946122996788517</v>
      </c>
      <c r="J42" s="19">
        <f>((J39-J40))</f>
        <v>-1.1728239339534454</v>
      </c>
      <c r="K42" s="19">
        <f t="shared" ref="K42:Z42" si="9">((K39-K40))</f>
        <v>-3.1735522904062208</v>
      </c>
      <c r="L42" s="19">
        <f t="shared" si="9"/>
        <v>-1.9679232029969569</v>
      </c>
      <c r="M42" s="19">
        <f t="shared" si="9"/>
        <v>-7.6636504715291878</v>
      </c>
      <c r="N42" s="19">
        <f t="shared" si="9"/>
        <v>4.0104683195592301</v>
      </c>
      <c r="O42" s="19">
        <f t="shared" si="9"/>
        <v>6.3379477974721468</v>
      </c>
      <c r="P42" s="19">
        <f t="shared" si="9"/>
        <v>8.897953948758186</v>
      </c>
      <c r="Q42" s="19">
        <f t="shared" si="9"/>
        <v>5.8605343304284929</v>
      </c>
      <c r="R42" s="19">
        <f t="shared" si="9"/>
        <v>1.7244555860944146</v>
      </c>
      <c r="S42" s="19">
        <f t="shared" si="9"/>
        <v>-4.4700305071435054</v>
      </c>
      <c r="T42" s="19">
        <f t="shared" si="9"/>
        <v>-6.4603191329218745</v>
      </c>
      <c r="U42" s="19">
        <f t="shared" si="9"/>
        <v>-12.141174701512746</v>
      </c>
      <c r="V42" s="19">
        <f t="shared" si="9"/>
        <v>-12.888586613818575</v>
      </c>
      <c r="W42" s="19">
        <f t="shared" si="9"/>
        <v>-12.889166276982486</v>
      </c>
      <c r="X42" s="19">
        <f t="shared" si="9"/>
        <v>-1.8465796572875348</v>
      </c>
      <c r="Y42" s="19">
        <f t="shared" si="9"/>
        <v>2.9123699700420502E-2</v>
      </c>
      <c r="Z42" s="38">
        <f t="shared" si="9"/>
        <v>8.660124088582954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Richmondshire to England</v>
      </c>
      <c r="G43" s="53"/>
      <c r="H43" s="54"/>
      <c r="I43" s="19">
        <f>(I39-I41)</f>
        <v>3.2000000000000028</v>
      </c>
      <c r="J43" s="19">
        <f>(J39-J41)</f>
        <v>-0.20000000000000284</v>
      </c>
      <c r="K43" s="19">
        <f t="shared" ref="K43:Z43" si="10">(K39-K41)</f>
        <v>-2.1999999999999957</v>
      </c>
      <c r="L43" s="19">
        <f t="shared" si="10"/>
        <v>-0.79999999999999716</v>
      </c>
      <c r="M43" s="19">
        <f t="shared" si="10"/>
        <v>-7.3000000000000043</v>
      </c>
      <c r="N43" s="19">
        <f t="shared" si="10"/>
        <v>4.7000000000000028</v>
      </c>
      <c r="O43" s="19">
        <f t="shared" si="10"/>
        <v>7</v>
      </c>
      <c r="P43" s="19">
        <f t="shared" si="10"/>
        <v>9</v>
      </c>
      <c r="Q43" s="19">
        <f t="shared" si="10"/>
        <v>5.1999999999999957</v>
      </c>
      <c r="R43" s="19">
        <f t="shared" si="10"/>
        <v>1.2000000000000028</v>
      </c>
      <c r="S43" s="19">
        <f t="shared" si="10"/>
        <v>-4.6999999999999957</v>
      </c>
      <c r="T43" s="19">
        <f t="shared" si="10"/>
        <v>-6.8999999999999986</v>
      </c>
      <c r="U43" s="19">
        <f t="shared" si="10"/>
        <v>-12.900000000000006</v>
      </c>
      <c r="V43" s="19">
        <f t="shared" si="10"/>
        <v>-13.200000000000003</v>
      </c>
      <c r="W43" s="19">
        <f t="shared" si="10"/>
        <v>-13.200000000000003</v>
      </c>
      <c r="X43" s="19">
        <f t="shared" si="10"/>
        <v>-2.2000000000000028</v>
      </c>
      <c r="Y43" s="19">
        <f t="shared" si="10"/>
        <v>-1.4000000000000057</v>
      </c>
      <c r="Z43" s="50">
        <f t="shared" si="10"/>
        <v>6.9000000000000057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Richmondshire</v>
      </c>
      <c r="G48" s="10"/>
      <c r="H48" s="11"/>
      <c r="I48" s="12">
        <f>IF(VLOOKUP($F48,participation!$B$10:$L$468,participation!E$1,FALSE)=0,"",VLOOKUP($F48,participation!$B$10:$L$468,participation!E$1,FALSE))</f>
        <v>17692</v>
      </c>
      <c r="J48" s="13">
        <f>IF(VLOOKUP($F48,participation!$B$10:$L$468,participation!F$1,FALSE)=0,"",VLOOKUP($F48,participation!$B$10:$L$468,participation!F$1,FALSE))</f>
        <v>15319</v>
      </c>
      <c r="K48" s="13">
        <f>IF(VLOOKUP($F48,participation!$B$10:$L$468,participation!G$1,FALSE)=0,"",VLOOKUP($F48,participation!$B$10:$L$468,participation!G$1,FALSE))</f>
        <v>14457</v>
      </c>
      <c r="L48" s="13">
        <f>IF(VLOOKUP($F48,participation!$B$10:$L$468,participation!H$1,FALSE)=0,"",VLOOKUP($F48,participation!$B$10:$L$468,participation!H$1,FALSE))</f>
        <v>18381</v>
      </c>
      <c r="M48" s="13">
        <f>IF(VLOOKUP($F48,participation!$B$10:$L$468,participation!I$1,FALSE)=0,"",VLOOKUP($F48,participation!$B$10:$L$468,participation!I$1,FALSE))</f>
        <v>20041</v>
      </c>
      <c r="N48" s="35">
        <f>IF(VLOOKUP($F48,participation!$B$10:$L$468,participation!J$1,FALSE)=0,"",VLOOKUP($F48,participation!$B$10:$L$468,participation!J$1,FALSE))</f>
        <v>16022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Richmondshire to Rural as a Region</v>
      </c>
      <c r="G51" s="66"/>
      <c r="H51" s="67"/>
      <c r="I51" s="19">
        <f>100*((I48-I49))/I49</f>
        <v>182.91803137586982</v>
      </c>
      <c r="J51" s="19">
        <f>100*((J48-J49))/J49</f>
        <v>159.99532210125386</v>
      </c>
      <c r="K51" s="19">
        <f t="shared" ref="K51:N51" si="12">100*((K48-K49))/K49</f>
        <v>155.33951725204435</v>
      </c>
      <c r="L51" s="19">
        <f t="shared" si="12"/>
        <v>271.79896598431799</v>
      </c>
      <c r="M51" s="19">
        <f t="shared" si="12"/>
        <v>331.29279712821534</v>
      </c>
      <c r="N51" s="38">
        <f t="shared" si="12"/>
        <v>237.51492839398452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Richmondshire to England</v>
      </c>
      <c r="G52" s="53"/>
      <c r="H52" s="54"/>
      <c r="I52" s="19">
        <f>100*(I48-I50)/I50</f>
        <v>160.6364172068356</v>
      </c>
      <c r="J52" s="19">
        <f>100*(J48-J50)/J50</f>
        <v>132.52884031572557</v>
      </c>
      <c r="K52" s="19">
        <f t="shared" ref="K52:N52" si="13">100*(K48-K50)/K50</f>
        <v>132.16637224987954</v>
      </c>
      <c r="L52" s="19">
        <f t="shared" si="13"/>
        <v>250.51487414187642</v>
      </c>
      <c r="M52" s="19">
        <f t="shared" si="13"/>
        <v>307.9177691837981</v>
      </c>
      <c r="N52" s="38">
        <f t="shared" si="13"/>
        <v>211.04639875752281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h7/B8h6Yv/PrHbRev6eEf/tQH20EfxeID5BH5NMzzYIcMlGZFP4Fh+k8+JK6IP4d2CprDuKs3NNlkLUYw5wKHg==" saltValue="v1RrJzADw6fGmMBlTQSAQ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2023-02-01T13:54:10Z</dcterms:modified>
</cp:coreProperties>
</file>