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08D23051-A9C7-4CB1-AA34-8C2D84E48744}" xr6:coauthVersionLast="47" xr6:coauthVersionMax="47" xr10:uidLastSave="{95FEF358-1A38-4CEA-AF5F-83CFFA3E2D35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<sst xmlns="http://schemas.openxmlformats.org/spreadsheetml/2006/main" count="9140" uniqueCount="1378">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</sst>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Rother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8.4865987738764765</c:v>
                </c:pt>
                <c:pt idx="1">
                  <c:v>14.071589210106415</c:v>
                </c:pt>
                <c:pt idx="2">
                  <c:v>11.98306740475415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Rother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1254</c:v>
                </c:pt>
                <c:pt idx="1">
                  <c:v>776</c:v>
                </c:pt>
                <c:pt idx="2">
                  <c:v>826</c:v>
                </c:pt>
                <c:pt idx="3">
                  <c:v>702</c:v>
                </c:pt>
                <c:pt idx="4">
                  <c:v>830</c:v>
                </c:pt>
                <c:pt idx="5">
                  <c:v>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Rother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48.8</c:v>
                </c:pt>
                <c:pt idx="1">
                  <c:v>49.9</c:v>
                </c:pt>
                <c:pt idx="2">
                  <c:v>44.4</c:v>
                </c:pt>
                <c:pt idx="3">
                  <c:v>50.6</c:v>
                </c:pt>
                <c:pt idx="4">
                  <c:v>43.4</c:v>
                </c:pt>
                <c:pt idx="5">
                  <c:v>46.8</c:v>
                </c:pt>
                <c:pt idx="6">
                  <c:v>46.7</c:v>
                </c:pt>
                <c:pt idx="7">
                  <c:v>44.5</c:v>
                </c:pt>
                <c:pt idx="8">
                  <c:v>40.5</c:v>
                </c:pt>
                <c:pt idx="9">
                  <c:v>53.3</c:v>
                </c:pt>
                <c:pt idx="10">
                  <c:v>56.7</c:v>
                </c:pt>
                <c:pt idx="11">
                  <c:v>47.4</c:v>
                </c:pt>
                <c:pt idx="12">
                  <c:v>55.5</c:v>
                </c:pt>
                <c:pt idx="13">
                  <c:v>63.1</c:v>
                </c:pt>
                <c:pt idx="14">
                  <c:v>47.7</c:v>
                </c:pt>
                <c:pt idx="15">
                  <c:v>50.9</c:v>
                </c:pt>
                <c:pt idx="16">
                  <c:v>47.4</c:v>
                </c:pt>
                <c:pt idx="17">
                  <c:v>58.1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Rother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4725</c:v>
                </c:pt>
                <c:pt idx="1">
                  <c:v>4411</c:v>
                </c:pt>
                <c:pt idx="2">
                  <c:v>4290</c:v>
                </c:pt>
                <c:pt idx="3">
                  <c:v>3966</c:v>
                </c:pt>
                <c:pt idx="4">
                  <c:v>3696</c:v>
                </c:pt>
                <c:pt idx="5">
                  <c:v>3975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Rother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536</c:v>
                </c:pt>
                <c:pt idx="1">
                  <c:v>646</c:v>
                </c:pt>
                <c:pt idx="2">
                  <c:v>476</c:v>
                </c:pt>
                <c:pt idx="3">
                  <c:v>294</c:v>
                </c:pt>
                <c:pt idx="4">
                  <c:v>345</c:v>
                </c:pt>
                <c:pt idx="5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83820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7297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Rother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Rother was consistently below both the rural and England situations over the period.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Rother fluctuated over the period taking it above and below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Rother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consistently below both the rural and England situations, with the gaps reducing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Rother was consistently below both the rural and England situations over the period.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217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Rother</v>
      </c>
      <c r="G12" s="10"/>
      <c r="H12" s="11"/>
      <c r="I12" s="12">
        <f>IF(VLOOKUP($F12,'E&amp;T'!$B$10:$Q$468,'E&amp;T'!O$1,FALSE)=0,"",VLOOKUP($F12,'E&amp;T'!$B$10:$Q$468,'E&amp;T'!O$1,FALSE))</f>
        <v>8.4865987738764765</v>
      </c>
      <c r="J12" s="13">
        <f>IF(VLOOKUP($F12,'E&amp;T'!$B$10:$Q$468,'E&amp;T'!P$1,FALSE)=0,"",VLOOKUP($F12,'E&amp;T'!$B$10:$Q$468,'E&amp;T'!P$1,FALSE))</f>
        <v>14.071589210106415</v>
      </c>
      <c r="K12" s="35">
        <f>IF(VLOOKUP($F12,'E&amp;T'!$B$10:$Q$468,'E&amp;T'!Q$1,FALSE)=0,"",VLOOKUP($F12,'E&amp;T'!$B$10:$Q$468,'E&amp;T'!Q$1,FALSE))</f>
        <v>11.98306740475415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Rother to Rural as a Region</v>
      </c>
      <c r="G15" s="66"/>
      <c r="H15" s="67"/>
      <c r="I15" s="19">
        <f>100*((I12-I13))/I13</f>
        <v>-23.410110738538958</v>
      </c>
      <c r="J15" s="19">
        <f>100*((J12-J13))/J13</f>
        <v>-18.300295286007231</v>
      </c>
      <c r="K15" s="38">
        <f t="shared" ref="K15" si="0">100*((K12-K13))/K13</f>
        <v>-25.397468651177945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Rother to England</v>
      </c>
      <c r="G16" s="53"/>
      <c r="H16" s="54"/>
      <c r="I16" s="19">
        <f>100*(I12-I14)/I14</f>
        <v>-45.055252786087443</v>
      </c>
      <c r="J16" s="19">
        <f>100*(J12-J14)/J14</f>
        <v>-50.11983751885635</v>
      </c>
      <c r="K16" s="38">
        <f t="shared" ref="K16" si="1">100*(K12-K14)/K14</f>
        <v>-59.667237268820926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Rother</v>
      </c>
      <c r="G21" s="10"/>
      <c r="H21" s="11"/>
      <c r="I21" s="12">
        <f>IF(VLOOKUP($F21,appstarts!$B$10:$L$468,appstarts!E$1,FALSE)=0,"",VLOOKUP($F21,appstarts!$B$10:$L$468,appstarts!E$1,FALSE))</f>
        <v>1254</v>
      </c>
      <c r="J21" s="13">
        <f>IF(VLOOKUP($F21,appstarts!$B$10:$L$468,appstarts!F$1,FALSE)=0,"",VLOOKUP($F21,appstarts!$B$10:$L$468,appstarts!F$1,FALSE))</f>
        <v>776</v>
      </c>
      <c r="K21" s="13">
        <f>IF(VLOOKUP($F21,appstarts!$B$10:$L$468,appstarts!G$1,FALSE)=0,"",VLOOKUP($F21,appstarts!$B$10:$L$468,appstarts!G$1,FALSE))</f>
        <v>826</v>
      </c>
      <c r="L21" s="13">
        <f>IF(VLOOKUP($F21,appstarts!$B$10:$L$468,appstarts!H$1,FALSE)=0,"",VLOOKUP($F21,appstarts!$B$10:$L$468,appstarts!H$1,FALSE))</f>
        <v>702</v>
      </c>
      <c r="M21" s="13">
        <f>IF(VLOOKUP($F21,appstarts!$B$10:$L$468,appstarts!I$1,FALSE)=0,"",VLOOKUP($F21,appstarts!$B$10:$L$468,appstarts!I$1,FALSE))</f>
        <v>830</v>
      </c>
      <c r="N21" s="35">
        <f>IF(VLOOKUP($F21,appstarts!$B$10:$L$468,appstarts!J$1,FALSE)=0,"",VLOOKUP($F21,appstarts!$B$10:$L$468,appstarts!J$1,FALSE))</f>
        <v>842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Rother to Rural as a Region</v>
      </c>
      <c r="G24" s="66"/>
      <c r="H24" s="67"/>
      <c r="I24" s="19">
        <f>100*((I21-I22))/I22</f>
        <v>-23.480078452404999</v>
      </c>
      <c r="J24" s="19">
        <f>100*((J21-J22))/J22</f>
        <v>-38.775876027407236</v>
      </c>
      <c r="K24" s="19">
        <f t="shared" ref="K24:N24" si="3">100*((K21-K22))/K22</f>
        <v>-36.684118867973218</v>
      </c>
      <c r="L24" s="19">
        <f t="shared" si="3"/>
        <v>-37.302533200642074</v>
      </c>
      <c r="M24" s="19">
        <f t="shared" si="3"/>
        <v>-22.484102972167104</v>
      </c>
      <c r="N24" s="38">
        <f t="shared" si="3"/>
        <v>-27.891182736891199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Rother to England</v>
      </c>
      <c r="G25" s="53"/>
      <c r="H25" s="54"/>
      <c r="I25" s="19">
        <f>100*(I21-I23)/I23</f>
        <v>-11.690140845070422</v>
      </c>
      <c r="J25" s="19">
        <f>100*(J21-J23)/J23</f>
        <v>-27.813953488372093</v>
      </c>
      <c r="K25" s="19">
        <f t="shared" ref="K25:N25" si="4">100*(K21-K23)/K23</f>
        <v>-26.381461675579324</v>
      </c>
      <c r="L25" s="19">
        <f t="shared" si="4"/>
        <v>-23.529411764705884</v>
      </c>
      <c r="M25" s="19">
        <f t="shared" si="4"/>
        <v>-8.9912280701754383</v>
      </c>
      <c r="N25" s="38">
        <f t="shared" si="4"/>
        <v>-15.035317860746721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Rother</v>
      </c>
      <c r="G30" s="10"/>
      <c r="H30" s="11"/>
      <c r="I30" s="12">
        <f>IF(VLOOKUP($F30,appachieve!$B$10:$L$468,appachieve!E$1,FALSE)=0,"",VLOOKUP($F30,appachieve!$B$10:$L$468,appachieve!E$1,FALSE))</f>
        <v>536</v>
      </c>
      <c r="J30" s="13">
        <f>IF(VLOOKUP($F30,appachieve!$B$10:$L$468,appachieve!F$1,FALSE)=0,"",VLOOKUP($F30,appachieve!$B$10:$L$468,appachieve!F$1,FALSE))</f>
        <v>646</v>
      </c>
      <c r="K30" s="13">
        <f>IF(VLOOKUP($F30,appachieve!$B$10:$L$468,appachieve!G$1,FALSE)=0,"",VLOOKUP($F30,appachieve!$B$10:$L$468,appachieve!G$1,FALSE))</f>
        <v>476</v>
      </c>
      <c r="L30" s="13">
        <f>IF(VLOOKUP($F30,appachieve!$B$10:$L$468,appachieve!H$1,FALSE)=0,"",VLOOKUP($F30,appachieve!$B$10:$L$468,appachieve!H$1,FALSE))</f>
        <v>294</v>
      </c>
      <c r="M30" s="13">
        <f>IF(VLOOKUP($F30,appachieve!$B$10:$L$468,appachieve!I$1,FALSE)=0,"",VLOOKUP($F30,appachieve!$B$10:$L$468,appachieve!I$1,FALSE))</f>
        <v>345</v>
      </c>
      <c r="N30" s="35">
        <f>IF(VLOOKUP($F30,appachieve!$B$10:$L$468,appachieve!J$1,FALSE)=0,"",VLOOKUP($F30,appachieve!$B$10:$L$468,appachieve!J$1,FALSE))</f>
        <v>288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Rother to Rural as a Region</v>
      </c>
      <c r="G33" s="66"/>
      <c r="H33" s="67"/>
      <c r="I33" s="19">
        <f>100*((I30-I31))/I31</f>
        <v>-43.13562772275538</v>
      </c>
      <c r="J33" s="19">
        <f>100*((J30-J31))/J31</f>
        <v>-30.665080549823731</v>
      </c>
      <c r="K33" s="19">
        <f t="shared" ref="K33:N33" si="6">100*((K30-K31))/K31</f>
        <v>-27.487647287976738</v>
      </c>
      <c r="L33" s="19">
        <f t="shared" si="6"/>
        <v>-45.10341684491879</v>
      </c>
      <c r="M33" s="19">
        <f t="shared" si="6"/>
        <v>-36.735954872095824</v>
      </c>
      <c r="N33" s="38">
        <f t="shared" si="6"/>
        <v>-40.364732241544722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Rother to England</v>
      </c>
      <c r="G34" s="53"/>
      <c r="H34" s="54"/>
      <c r="I34" s="19">
        <f>100*(I30-I32)/I32</f>
        <v>-32.747804265997488</v>
      </c>
      <c r="J34" s="19">
        <f>100*(J30-J32)/J32</f>
        <v>-18.227848101265824</v>
      </c>
      <c r="K34" s="19">
        <f t="shared" ref="K34:N34" si="7">100*(K30-K32)/K32</f>
        <v>-9.8484848484848477</v>
      </c>
      <c r="L34" s="19">
        <f t="shared" si="7"/>
        <v>-29.665071770334929</v>
      </c>
      <c r="M34" s="19">
        <f t="shared" si="7"/>
        <v>-22.297297297297298</v>
      </c>
      <c r="N34" s="38">
        <f t="shared" si="7"/>
        <v>-25.96401028277635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Rother</v>
      </c>
      <c r="G39" s="10"/>
      <c r="H39" s="11"/>
      <c r="I39" s="12">
        <f>IF(VLOOKUP($F39,'level3+'!$B$10:$BF$468,((3*'level3+'!B$1)+3),FALSE)=0,"",VLOOKUP($F39,'level3+'!$B$10:$BF$468,((3*'level3+'!B$1)+3),FALSE))</f>
        <v>48.8</v>
      </c>
      <c r="J39" s="12">
        <f>IF(VLOOKUP($F39,'level3+'!$B$10:$BF$468,((3*'level3+'!C$1)+3),FALSE)=0,"",VLOOKUP($F39,'level3+'!$B$10:$BF$468,((3*'level3+'!C$1)+3),FALSE))</f>
        <v>49.9</v>
      </c>
      <c r="K39" s="12">
        <f>IF(VLOOKUP($F39,'level3+'!$B$10:$BF$468,((3*'level3+'!D$1)+3),FALSE)=0,"",VLOOKUP($F39,'level3+'!$B$10:$BF$468,((3*'level3+'!D$1)+3),FALSE))</f>
        <v>44.4</v>
      </c>
      <c r="L39" s="12">
        <f>IF(VLOOKUP($F39,'level3+'!$B$10:$BF$468,((3*'level3+'!E$1)+3),FALSE)=0,"",VLOOKUP($F39,'level3+'!$B$10:$BF$468,((3*'level3+'!E$1)+3),FALSE))</f>
        <v>50.6</v>
      </c>
      <c r="M39" s="12">
        <f>IF(VLOOKUP($F39,'level3+'!$B$10:$BF$468,((3*'level3+'!F$1)+3),FALSE)=0,"",VLOOKUP($F39,'level3+'!$B$10:$BF$468,((3*'level3+'!F$1)+3),FALSE))</f>
        <v>43.4</v>
      </c>
      <c r="N39" s="12">
        <f>IF(VLOOKUP($F39,'level3+'!$B$10:$BF$468,((3*'level3+'!G$1)+3),FALSE)=0,"",VLOOKUP($F39,'level3+'!$B$10:$BF$468,((3*'level3+'!G$1)+3),FALSE))</f>
        <v>46.8</v>
      </c>
      <c r="O39" s="12">
        <f>IF(VLOOKUP($F39,'level3+'!$B$10:$BF$468,((3*'level3+'!H$1)+3),FALSE)=0,"",VLOOKUP($F39,'level3+'!$B$10:$BF$468,((3*'level3+'!H$1)+3),FALSE))</f>
        <v>46.7</v>
      </c>
      <c r="P39" s="12">
        <f>IF(VLOOKUP($F39,'level3+'!$B$10:$BF$468,((3*'level3+'!I$1)+3),FALSE)=0,"",VLOOKUP($F39,'level3+'!$B$10:$BF$468,((3*'level3+'!I$1)+3),FALSE))</f>
        <v>44.5</v>
      </c>
      <c r="Q39" s="12">
        <f>IF(VLOOKUP($F39,'level3+'!$B$10:$BF$468,((3*'level3+'!J$1)+3),FALSE)=0,"",VLOOKUP($F39,'level3+'!$B$10:$BF$468,((3*'level3+'!J$1)+3),FALSE))</f>
        <v>40.5</v>
      </c>
      <c r="R39" s="12">
        <f>IF(VLOOKUP($F39,'level3+'!$B$10:$BF$468,((3*'level3+'!K$1)+3),FALSE)=0,"",VLOOKUP($F39,'level3+'!$B$10:$BF$468,((3*'level3+'!K$1)+3),FALSE))</f>
        <v>53.3</v>
      </c>
      <c r="S39" s="12">
        <f>IF(VLOOKUP($F39,'level3+'!$B$10:$BF$468,((3*'level3+'!L$1)+3),FALSE)=0,"",VLOOKUP($F39,'level3+'!$B$10:$BF$468,((3*'level3+'!L$1)+3),FALSE))</f>
        <v>56.7</v>
      </c>
      <c r="T39" s="12">
        <f>IF(VLOOKUP($F39,'level3+'!$B$10:$BF$468,((3*'level3+'!M$1)+3),FALSE)=0,"",VLOOKUP($F39,'level3+'!$B$10:$BF$468,((3*'level3+'!M$1)+3),FALSE))</f>
        <v>47.4</v>
      </c>
      <c r="U39" s="12">
        <f>IF(VLOOKUP($F39,'level3+'!$B$10:$BF$468,((3*'level3+'!N$1)+3),FALSE)=0,"",VLOOKUP($F39,'level3+'!$B$10:$BF$468,((3*'level3+'!N$1)+3),FALSE))</f>
        <v>55.5</v>
      </c>
      <c r="V39" s="12">
        <f>IF(VLOOKUP($F39,'level3+'!$B$10:$BF$468,((3*'level3+'!O$1)+3),FALSE)=0,"",VLOOKUP($F39,'level3+'!$B$10:$BF$468,((3*'level3+'!O$1)+3),FALSE))</f>
        <v>63.1</v>
      </c>
      <c r="W39" s="12">
        <f>IF(VLOOKUP($F39,'level3+'!$B$10:$BF$468,((3*'level3+'!P$1)+3),FALSE)=0,"",VLOOKUP($F39,'level3+'!$B$10:$BF$468,((3*'level3+'!P$1)+3),FALSE))</f>
        <v>47.7</v>
      </c>
      <c r="X39" s="12">
        <f>IF(VLOOKUP($F39,'level3+'!$B$10:$BF$468,((3*'level3+'!Q$1)+3),FALSE)=0,"",VLOOKUP($F39,'level3+'!$B$10:$BF$468,((3*'level3+'!Q$1)+3),FALSE))</f>
        <v>50.9</v>
      </c>
      <c r="Y39" s="12">
        <f>IF(VLOOKUP($F39,'level3+'!$B$10:$BF$468,((3*'level3+'!R$1)+3),FALSE)=0,"",VLOOKUP($F39,'level3+'!$B$10:$BF$468,((3*'level3+'!R$1)+3),FALSE))</f>
        <v>47.4</v>
      </c>
      <c r="Z39" s="47">
        <f>IF(VLOOKUP($F39,'level3+'!$B$10:$BF$468,((3*'level3+'!S$1)+3),FALSE)=0,"",VLOOKUP($F39,'level3+'!$B$10:$BF$468,((3*'level3+'!S$1)+3),FALSE))</f>
        <v>58.1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Rother to Rural as a Region</v>
      </c>
      <c r="G42" s="69"/>
      <c r="H42" s="70"/>
      <c r="I42" s="19">
        <f>((I39-I40))</f>
        <v>4.3946122996788475</v>
      </c>
      <c r="J42" s="19">
        <f>((J39-J40))</f>
        <v>4.927176066046556</v>
      </c>
      <c r="K42" s="19">
        <f t="shared" ref="K42:Z42" si="9">((K39-K40))</f>
        <v>-1.3735522904062236</v>
      </c>
      <c r="L42" s="19">
        <f t="shared" si="9"/>
        <v>3.6320767970030445</v>
      </c>
      <c r="M42" s="19">
        <f t="shared" si="9"/>
        <v>-2.5636504715291863</v>
      </c>
      <c r="N42" s="19">
        <f t="shared" si="9"/>
        <v>-0.78953168044077415</v>
      </c>
      <c r="O42" s="19">
        <f t="shared" si="9"/>
        <v>-2.6620522025278532</v>
      </c>
      <c r="P42" s="19">
        <f t="shared" si="9"/>
        <v>-6.102046051241814</v>
      </c>
      <c r="Q42" s="19">
        <f t="shared" si="9"/>
        <v>-11.939465669571504</v>
      </c>
      <c r="R42" s="19">
        <f t="shared" si="9"/>
        <v>2.4455586094411785E-2</v>
      </c>
      <c r="S42" s="19">
        <f t="shared" si="9"/>
        <v>2.1299694928564961</v>
      </c>
      <c r="T42" s="19">
        <f t="shared" si="9"/>
        <v>-7.7603191329218788</v>
      </c>
      <c r="U42" s="19">
        <f t="shared" si="9"/>
        <v>-0.44117470151274318</v>
      </c>
      <c r="V42" s="19">
        <f t="shared" si="9"/>
        <v>6.4114133861814295</v>
      </c>
      <c r="W42" s="19">
        <f t="shared" si="9"/>
        <v>-9.6891662769824833</v>
      </c>
      <c r="X42" s="19">
        <f t="shared" si="9"/>
        <v>-7.2465796572875334</v>
      </c>
      <c r="Y42" s="19">
        <f t="shared" si="9"/>
        <v>-12.370876300299578</v>
      </c>
      <c r="Z42" s="38">
        <f t="shared" si="9"/>
        <v>-1.4398759114170474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Rother to England</v>
      </c>
      <c r="G43" s="53"/>
      <c r="H43" s="54"/>
      <c r="I43" s="19">
        <f>(I39-I41)</f>
        <v>5.3999999999999986</v>
      </c>
      <c r="J43" s="19">
        <f>(J39-J41)</f>
        <v>5.8999999999999986</v>
      </c>
      <c r="K43" s="19">
        <f t="shared" ref="K43:Z43" si="10">(K39-K41)</f>
        <v>-0.39999999999999858</v>
      </c>
      <c r="L43" s="19">
        <f t="shared" si="10"/>
        <v>4.8000000000000043</v>
      </c>
      <c r="M43" s="19">
        <f t="shared" si="10"/>
        <v>-2.2000000000000028</v>
      </c>
      <c r="N43" s="19">
        <f t="shared" si="10"/>
        <v>-0.10000000000000142</v>
      </c>
      <c r="O43" s="19">
        <f t="shared" si="10"/>
        <v>-2</v>
      </c>
      <c r="P43" s="19">
        <f t="shared" si="10"/>
        <v>-6</v>
      </c>
      <c r="Q43" s="19">
        <f t="shared" si="10"/>
        <v>-12.600000000000001</v>
      </c>
      <c r="R43" s="19">
        <f t="shared" si="10"/>
        <v>-0.5</v>
      </c>
      <c r="S43" s="19">
        <f t="shared" si="10"/>
        <v>1.9000000000000057</v>
      </c>
      <c r="T43" s="19">
        <f t="shared" si="10"/>
        <v>-8.2000000000000028</v>
      </c>
      <c r="U43" s="19">
        <f t="shared" si="10"/>
        <v>-1.2000000000000028</v>
      </c>
      <c r="V43" s="19">
        <f t="shared" si="10"/>
        <v>6.1000000000000014</v>
      </c>
      <c r="W43" s="19">
        <f t="shared" si="10"/>
        <v>-10</v>
      </c>
      <c r="X43" s="19">
        <f t="shared" si="10"/>
        <v>-7.6000000000000014</v>
      </c>
      <c r="Y43" s="19">
        <f t="shared" si="10"/>
        <v>-13.800000000000004</v>
      </c>
      <c r="Z43" s="50">
        <f t="shared" si="10"/>
        <v>-3.1999999999999957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Rother</v>
      </c>
      <c r="G48" s="10"/>
      <c r="H48" s="11"/>
      <c r="I48" s="12">
        <f>IF(VLOOKUP($F48,participation!$B$10:$L$468,participation!E$1,FALSE)=0,"",VLOOKUP($F48,participation!$B$10:$L$468,participation!E$1,FALSE))</f>
        <v>4725</v>
      </c>
      <c r="J48" s="13">
        <f>IF(VLOOKUP($F48,participation!$B$10:$L$468,participation!F$1,FALSE)=0,"",VLOOKUP($F48,participation!$B$10:$L$468,participation!F$1,FALSE))</f>
        <v>4411</v>
      </c>
      <c r="K48" s="13">
        <f>IF(VLOOKUP($F48,participation!$B$10:$L$468,participation!G$1,FALSE)=0,"",VLOOKUP($F48,participation!$B$10:$L$468,participation!G$1,FALSE))</f>
        <v>4290</v>
      </c>
      <c r="L48" s="13">
        <f>IF(VLOOKUP($F48,participation!$B$10:$L$468,participation!H$1,FALSE)=0,"",VLOOKUP($F48,participation!$B$10:$L$468,participation!H$1,FALSE))</f>
        <v>3966</v>
      </c>
      <c r="M48" s="13">
        <f>IF(VLOOKUP($F48,participation!$B$10:$L$468,participation!I$1,FALSE)=0,"",VLOOKUP($F48,participation!$B$10:$L$468,participation!I$1,FALSE))</f>
        <v>3696</v>
      </c>
      <c r="N48" s="35">
        <f>IF(VLOOKUP($F48,participation!$B$10:$L$468,participation!J$1,FALSE)=0,"",VLOOKUP($F48,participation!$B$10:$L$468,participation!J$1,FALSE))</f>
        <v>3975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Rother to Rural as a Region</v>
      </c>
      <c r="G51" s="66"/>
      <c r="H51" s="67"/>
      <c r="I51" s="19">
        <f>100*((I48-I49))/I49</f>
        <v>-24.441120379211792</v>
      </c>
      <c r="J51" s="19">
        <f>100*((J48-J49))/J49</f>
        <v>-25.136146890225813</v>
      </c>
      <c r="K51" s="19">
        <f t="shared" ref="K51:N51" si="12">100*((K48-K49))/K49</f>
        <v>-24.230024969822907</v>
      </c>
      <c r="L51" s="19">
        <f t="shared" si="12"/>
        <v>-19.778320053652951</v>
      </c>
      <c r="M51" s="19">
        <f t="shared" si="12"/>
        <v>-20.46014778774094</v>
      </c>
      <c r="N51" s="38">
        <f t="shared" si="12"/>
        <v>-16.263772290220412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Rother to England</v>
      </c>
      <c r="G52" s="53"/>
      <c r="H52" s="54"/>
      <c r="I52" s="19">
        <f>100*(I48-I50)/I50</f>
        <v>-30.3918680023571</v>
      </c>
      <c r="J52" s="19">
        <f>100*(J48-J50)/J50</f>
        <v>-33.04493017607772</v>
      </c>
      <c r="K52" s="19">
        <f t="shared" ref="K52:N52" si="13">100*(K48-K50)/K50</f>
        <v>-31.106471816283925</v>
      </c>
      <c r="L52" s="19">
        <f t="shared" si="13"/>
        <v>-24.370709382151031</v>
      </c>
      <c r="M52" s="19">
        <f t="shared" si="13"/>
        <v>-24.771015672705069</v>
      </c>
      <c r="N52" s="38">
        <f t="shared" si="13"/>
        <v>-22.830518345952242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DM2n79W7+ktYk2pCKFGfjJyaEizvTOM0ePMdlCdiInlR85Zo4efZc0LV4Tai+yWtNEMN/E4F3f0VaCwmMno7eQ==" saltValue="v2VGuDAqmuOWJRIy7RL7SQ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2023-02-01T14:37:52Z</dcterms:modified>
</cp:coreProperties>
</file>