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13AD0F02-BF29-4F86-AA3A-383E0ED52D61}" xr6:coauthVersionLast="47" xr6:coauthVersionMax="47" xr10:uidLastSave="{B4E96FF0-0235-4D9C-AD8A-ACD6C3572596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<sst xmlns="http://schemas.openxmlformats.org/spreadsheetml/2006/main" count="9140" uniqueCount="1378">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</sst>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8.5495101361759822</c:v>
                </c:pt>
                <c:pt idx="1">
                  <c:v>12.032315361255943</c:v>
                </c:pt>
                <c:pt idx="2">
                  <c:v>13.230193902639536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2124</c:v>
                </c:pt>
                <c:pt idx="1">
                  <c:v>1852</c:v>
                </c:pt>
                <c:pt idx="2">
                  <c:v>1793</c:v>
                </c:pt>
                <c:pt idx="3">
                  <c:v>1409</c:v>
                </c:pt>
                <c:pt idx="4">
                  <c:v>1429</c:v>
                </c:pt>
                <c:pt idx="5">
                  <c:v>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43.2</c:v>
                </c:pt>
                <c:pt idx="1">
                  <c:v>43.9</c:v>
                </c:pt>
                <c:pt idx="2">
                  <c:v>47.3</c:v>
                </c:pt>
                <c:pt idx="3">
                  <c:v>50.2</c:v>
                </c:pt>
                <c:pt idx="4">
                  <c:v>45.6</c:v>
                </c:pt>
                <c:pt idx="5">
                  <c:v>46.5</c:v>
                </c:pt>
                <c:pt idx="6">
                  <c:v>45.5</c:v>
                </c:pt>
                <c:pt idx="7">
                  <c:v>51.2</c:v>
                </c:pt>
                <c:pt idx="8">
                  <c:v>51.7</c:v>
                </c:pt>
                <c:pt idx="9">
                  <c:v>52.8</c:v>
                </c:pt>
                <c:pt idx="10">
                  <c:v>55.2</c:v>
                </c:pt>
                <c:pt idx="11">
                  <c:v>55.6</c:v>
                </c:pt>
                <c:pt idx="12">
                  <c:v>53.7</c:v>
                </c:pt>
                <c:pt idx="13">
                  <c:v>55</c:v>
                </c:pt>
                <c:pt idx="14">
                  <c:v>58.4</c:v>
                </c:pt>
                <c:pt idx="15">
                  <c:v>61.8</c:v>
                </c:pt>
                <c:pt idx="16">
                  <c:v>59.9</c:v>
                </c:pt>
                <c:pt idx="17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7261</c:v>
                </c:pt>
                <c:pt idx="1">
                  <c:v>7057</c:v>
                </c:pt>
                <c:pt idx="2">
                  <c:v>6725</c:v>
                </c:pt>
                <c:pt idx="3">
                  <c:v>5470</c:v>
                </c:pt>
                <c:pt idx="4">
                  <c:v>5186</c:v>
                </c:pt>
                <c:pt idx="5">
                  <c:v>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1186</c:v>
                </c:pt>
                <c:pt idx="1">
                  <c:v>1272</c:v>
                </c:pt>
                <c:pt idx="2">
                  <c:v>996</c:v>
                </c:pt>
                <c:pt idx="3">
                  <c:v>784</c:v>
                </c:pt>
                <c:pt idx="4">
                  <c:v>713</c:v>
                </c:pt>
                <c:pt idx="5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449580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47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Shropshire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Shropshire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Shropshire was generally in line with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Shropshire was consistently greater than both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Shropshire was consistently greater than the rural and England situations.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233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Shropshire</v>
      </c>
      <c r="G12" s="10"/>
      <c r="H12" s="11"/>
      <c r="I12" s="12">
        <f>IF(VLOOKUP($F12,'E&amp;T'!$B$10:$Q$468,'E&amp;T'!O$1,FALSE)=0,"",VLOOKUP($F12,'E&amp;T'!$B$10:$Q$468,'E&amp;T'!O$1,FALSE))</f>
        <v>8.5495101361759822</v>
      </c>
      <c r="J12" s="13">
        <f>IF(VLOOKUP($F12,'E&amp;T'!$B$10:$Q$468,'E&amp;T'!P$1,FALSE)=0,"",VLOOKUP($F12,'E&amp;T'!$B$10:$Q$468,'E&amp;T'!P$1,FALSE))</f>
        <v>12.032315361255943</v>
      </c>
      <c r="K12" s="35">
        <f>IF(VLOOKUP($F12,'E&amp;T'!$B$10:$Q$468,'E&amp;T'!Q$1,FALSE)=0,"",VLOOKUP($F12,'E&amp;T'!$B$10:$Q$468,'E&amp;T'!Q$1,FALSE))</f>
        <v>13.230193902639536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Shropshire to Rural as a Region</v>
      </c>
      <c r="G15" s="66"/>
      <c r="H15" s="67"/>
      <c r="I15" s="19">
        <f>100*((I12-I13))/I13</f>
        <v>-22.842348034045521</v>
      </c>
      <c r="J15" s="19">
        <f>100*((J12-J13))/J13</f>
        <v>-30.140327623107492</v>
      </c>
      <c r="K15" s="38">
        <f t="shared" ref="K15" si="0">100*((K12-K13))/K13</f>
        <v>-17.633280191591293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Shropshire to England</v>
      </c>
      <c r="G16" s="53"/>
      <c r="H16" s="54"/>
      <c r="I16" s="19">
        <f>100*(I12-I14)/I14</f>
        <v>-44.647946043948359</v>
      </c>
      <c r="J16" s="19">
        <f>100*(J12-J14)/J14</f>
        <v>-57.348538513847906</v>
      </c>
      <c r="K16" s="38">
        <f t="shared" ref="K16" si="1">100*(K12-K14)/K14</f>
        <v>-55.469642826931889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Shropshire</v>
      </c>
      <c r="G21" s="10"/>
      <c r="H21" s="11"/>
      <c r="I21" s="12">
        <f>IF(VLOOKUP($F21,appstarts!$B$10:$L$468,appstarts!E$1,FALSE)=0,"",VLOOKUP($F21,appstarts!$B$10:$L$468,appstarts!E$1,FALSE))</f>
        <v>2124</v>
      </c>
      <c r="J21" s="13">
        <f>IF(VLOOKUP($F21,appstarts!$B$10:$L$468,appstarts!F$1,FALSE)=0,"",VLOOKUP($F21,appstarts!$B$10:$L$468,appstarts!F$1,FALSE))</f>
        <v>1852</v>
      </c>
      <c r="K21" s="13">
        <f>IF(VLOOKUP($F21,appstarts!$B$10:$L$468,appstarts!G$1,FALSE)=0,"",VLOOKUP($F21,appstarts!$B$10:$L$468,appstarts!G$1,FALSE))</f>
        <v>1793</v>
      </c>
      <c r="L21" s="13">
        <f>IF(VLOOKUP($F21,appstarts!$B$10:$L$468,appstarts!H$1,FALSE)=0,"",VLOOKUP($F21,appstarts!$B$10:$L$468,appstarts!H$1,FALSE))</f>
        <v>1409</v>
      </c>
      <c r="M21" s="13">
        <f>IF(VLOOKUP($F21,appstarts!$B$10:$L$468,appstarts!I$1,FALSE)=0,"",VLOOKUP($F21,appstarts!$B$10:$L$468,appstarts!I$1,FALSE))</f>
        <v>1429</v>
      </c>
      <c r="N21" s="35">
        <f>IF(VLOOKUP($F21,appstarts!$B$10:$L$468,appstarts!J$1,FALSE)=0,"",VLOOKUP($F21,appstarts!$B$10:$L$468,appstarts!J$1,FALSE))</f>
        <v>1479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Shropshire to Rural as a Region</v>
      </c>
      <c r="G24" s="66"/>
      <c r="H24" s="67"/>
      <c r="I24" s="19">
        <f>100*((I21-I22))/I22</f>
        <v>29.607905396404931</v>
      </c>
      <c r="J24" s="19">
        <f>100*((J21-J22))/J22</f>
        <v>46.117368037682731</v>
      </c>
      <c r="K24" s="19">
        <f t="shared" ref="K24:N24" si="3">100*((K21-K22))/K22</f>
        <v>37.439921149786947</v>
      </c>
      <c r="L24" s="19">
        <f t="shared" si="3"/>
        <v>25.841496752557433</v>
      </c>
      <c r="M24" s="19">
        <f t="shared" si="3"/>
        <v>33.458092593702659</v>
      </c>
      <c r="N24" s="38">
        <f t="shared" si="3"/>
        <v>26.661449800638852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Shropshire to England</v>
      </c>
      <c r="G25" s="53"/>
      <c r="H25" s="54"/>
      <c r="I25" s="19">
        <f>100*(I21-I23)/I23</f>
        <v>49.577464788732392</v>
      </c>
      <c r="J25" s="19">
        <f>100*(J21-J23)/J23</f>
        <v>72.279069767441854</v>
      </c>
      <c r="K25" s="19">
        <f t="shared" ref="K25:N25" si="4">100*(K21-K23)/K23</f>
        <v>59.803921568627452</v>
      </c>
      <c r="L25" s="19">
        <f t="shared" si="4"/>
        <v>53.485838779956424</v>
      </c>
      <c r="M25" s="19">
        <f t="shared" si="4"/>
        <v>56.688596491228068</v>
      </c>
      <c r="N25" s="38">
        <f t="shared" si="4"/>
        <v>49.243188698284563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Shropshire</v>
      </c>
      <c r="G30" s="10"/>
      <c r="H30" s="11"/>
      <c r="I30" s="12">
        <f>IF(VLOOKUP($F30,appachieve!$B$10:$L$468,appachieve!E$1,FALSE)=0,"",VLOOKUP($F30,appachieve!$B$10:$L$468,appachieve!E$1,FALSE))</f>
        <v>1186</v>
      </c>
      <c r="J30" s="13">
        <f>IF(VLOOKUP($F30,appachieve!$B$10:$L$468,appachieve!F$1,FALSE)=0,"",VLOOKUP($F30,appachieve!$B$10:$L$468,appachieve!F$1,FALSE))</f>
        <v>1272</v>
      </c>
      <c r="K30" s="13">
        <f>IF(VLOOKUP($F30,appachieve!$B$10:$L$468,appachieve!G$1,FALSE)=0,"",VLOOKUP($F30,appachieve!$B$10:$L$468,appachieve!G$1,FALSE))</f>
        <v>996</v>
      </c>
      <c r="L30" s="13">
        <f>IF(VLOOKUP($F30,appachieve!$B$10:$L$468,appachieve!H$1,FALSE)=0,"",VLOOKUP($F30,appachieve!$B$10:$L$468,appachieve!H$1,FALSE))</f>
        <v>784</v>
      </c>
      <c r="M30" s="13">
        <f>IF(VLOOKUP($F30,appachieve!$B$10:$L$468,appachieve!I$1,FALSE)=0,"",VLOOKUP($F30,appachieve!$B$10:$L$468,appachieve!I$1,FALSE))</f>
        <v>713</v>
      </c>
      <c r="N30" s="35">
        <f>IF(VLOOKUP($F30,appachieve!$B$10:$L$468,appachieve!J$1,FALSE)=0,"",VLOOKUP($F30,appachieve!$B$10:$L$468,appachieve!J$1,FALSE))</f>
        <v>675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Shropshire to Rural as a Region</v>
      </c>
      <c r="G33" s="66"/>
      <c r="H33" s="67"/>
      <c r="I33" s="19">
        <f>100*((I30-I31))/I31</f>
        <v>25.823032688082311</v>
      </c>
      <c r="J33" s="19">
        <f>100*((J30-J31))/J31</f>
        <v>36.523246966910548</v>
      </c>
      <c r="K33" s="19">
        <f t="shared" ref="K33:N33" si="6">100*((K30-K31))/K31</f>
        <v>51.727527943645313</v>
      </c>
      <c r="L33" s="19">
        <f t="shared" si="6"/>
        <v>46.390888413549895</v>
      </c>
      <c r="M33" s="19">
        <f t="shared" si="6"/>
        <v>30.745693264335301</v>
      </c>
      <c r="N33" s="38">
        <f t="shared" si="6"/>
        <v>39.77015880887955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Shropshire to England</v>
      </c>
      <c r="G34" s="53"/>
      <c r="H34" s="54"/>
      <c r="I34" s="19">
        <f>100*(I30-I32)/I32</f>
        <v>48.808030112923461</v>
      </c>
      <c r="J34" s="19">
        <f>100*(J30-J32)/J32</f>
        <v>61.0126582278481</v>
      </c>
      <c r="K34" s="19">
        <f t="shared" ref="K34:N34" si="7">100*(K30-K32)/K32</f>
        <v>88.63636363636364</v>
      </c>
      <c r="L34" s="19">
        <f t="shared" si="7"/>
        <v>87.559808612440193</v>
      </c>
      <c r="M34" s="19">
        <f t="shared" si="7"/>
        <v>60.585585585585584</v>
      </c>
      <c r="N34" s="38">
        <f t="shared" si="7"/>
        <v>73.52185089974293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Shropshire</v>
      </c>
      <c r="G39" s="10"/>
      <c r="H39" s="11"/>
      <c r="I39" s="12">
        <f>IF(VLOOKUP($F39,'level3+'!$B$10:$BF$468,((3*'level3+'!B$1)+3),FALSE)=0,"",VLOOKUP($F39,'level3+'!$B$10:$BF$468,((3*'level3+'!B$1)+3),FALSE))</f>
        <v>43.2</v>
      </c>
      <c r="J39" s="12">
        <f>IF(VLOOKUP($F39,'level3+'!$B$10:$BF$468,((3*'level3+'!C$1)+3),FALSE)=0,"",VLOOKUP($F39,'level3+'!$B$10:$BF$468,((3*'level3+'!C$1)+3),FALSE))</f>
        <v>43.9</v>
      </c>
      <c r="K39" s="12">
        <f>IF(VLOOKUP($F39,'level3+'!$B$10:$BF$468,((3*'level3+'!D$1)+3),FALSE)=0,"",VLOOKUP($F39,'level3+'!$B$10:$BF$468,((3*'level3+'!D$1)+3),FALSE))</f>
        <v>47.3</v>
      </c>
      <c r="L39" s="12">
        <f>IF(VLOOKUP($F39,'level3+'!$B$10:$BF$468,((3*'level3+'!E$1)+3),FALSE)=0,"",VLOOKUP($F39,'level3+'!$B$10:$BF$468,((3*'level3+'!E$1)+3),FALSE))</f>
        <v>50.2</v>
      </c>
      <c r="M39" s="12">
        <f>IF(VLOOKUP($F39,'level3+'!$B$10:$BF$468,((3*'level3+'!F$1)+3),FALSE)=0,"",VLOOKUP($F39,'level3+'!$B$10:$BF$468,((3*'level3+'!F$1)+3),FALSE))</f>
        <v>45.6</v>
      </c>
      <c r="N39" s="12">
        <f>IF(VLOOKUP($F39,'level3+'!$B$10:$BF$468,((3*'level3+'!G$1)+3),FALSE)=0,"",VLOOKUP($F39,'level3+'!$B$10:$BF$468,((3*'level3+'!G$1)+3),FALSE))</f>
        <v>46.5</v>
      </c>
      <c r="O39" s="12">
        <f>IF(VLOOKUP($F39,'level3+'!$B$10:$BF$468,((3*'level3+'!H$1)+3),FALSE)=0,"",VLOOKUP($F39,'level3+'!$B$10:$BF$468,((3*'level3+'!H$1)+3),FALSE))</f>
        <v>45.5</v>
      </c>
      <c r="P39" s="12">
        <f>IF(VLOOKUP($F39,'level3+'!$B$10:$BF$468,((3*'level3+'!I$1)+3),FALSE)=0,"",VLOOKUP($F39,'level3+'!$B$10:$BF$468,((3*'level3+'!I$1)+3),FALSE))</f>
        <v>51.2</v>
      </c>
      <c r="Q39" s="12">
        <f>IF(VLOOKUP($F39,'level3+'!$B$10:$BF$468,((3*'level3+'!J$1)+3),FALSE)=0,"",VLOOKUP($F39,'level3+'!$B$10:$BF$468,((3*'level3+'!J$1)+3),FALSE))</f>
        <v>51.7</v>
      </c>
      <c r="R39" s="12">
        <f>IF(VLOOKUP($F39,'level3+'!$B$10:$BF$468,((3*'level3+'!K$1)+3),FALSE)=0,"",VLOOKUP($F39,'level3+'!$B$10:$BF$468,((3*'level3+'!K$1)+3),FALSE))</f>
        <v>52.8</v>
      </c>
      <c r="S39" s="12">
        <f>IF(VLOOKUP($F39,'level3+'!$B$10:$BF$468,((3*'level3+'!L$1)+3),FALSE)=0,"",VLOOKUP($F39,'level3+'!$B$10:$BF$468,((3*'level3+'!L$1)+3),FALSE))</f>
        <v>55.2</v>
      </c>
      <c r="T39" s="12">
        <f>IF(VLOOKUP($F39,'level3+'!$B$10:$BF$468,((3*'level3+'!M$1)+3),FALSE)=0,"",VLOOKUP($F39,'level3+'!$B$10:$BF$468,((3*'level3+'!M$1)+3),FALSE))</f>
        <v>55.6</v>
      </c>
      <c r="U39" s="12">
        <f>IF(VLOOKUP($F39,'level3+'!$B$10:$BF$468,((3*'level3+'!N$1)+3),FALSE)=0,"",VLOOKUP($F39,'level3+'!$B$10:$BF$468,((3*'level3+'!N$1)+3),FALSE))</f>
        <v>53.7</v>
      </c>
      <c r="V39" s="12">
        <f>IF(VLOOKUP($F39,'level3+'!$B$10:$BF$468,((3*'level3+'!O$1)+3),FALSE)=0,"",VLOOKUP($F39,'level3+'!$B$10:$BF$468,((3*'level3+'!O$1)+3),FALSE))</f>
        <v>55</v>
      </c>
      <c r="W39" s="12">
        <f>IF(VLOOKUP($F39,'level3+'!$B$10:$BF$468,((3*'level3+'!P$1)+3),FALSE)=0,"",VLOOKUP($F39,'level3+'!$B$10:$BF$468,((3*'level3+'!P$1)+3),FALSE))</f>
        <v>58.4</v>
      </c>
      <c r="X39" s="12">
        <f>IF(VLOOKUP($F39,'level3+'!$B$10:$BF$468,((3*'level3+'!Q$1)+3),FALSE)=0,"",VLOOKUP($F39,'level3+'!$B$10:$BF$468,((3*'level3+'!Q$1)+3),FALSE))</f>
        <v>61.8</v>
      </c>
      <c r="Y39" s="12">
        <f>IF(VLOOKUP($F39,'level3+'!$B$10:$BF$468,((3*'level3+'!R$1)+3),FALSE)=0,"",VLOOKUP($F39,'level3+'!$B$10:$BF$468,((3*'level3+'!R$1)+3),FALSE))</f>
        <v>59.9</v>
      </c>
      <c r="Z39" s="47">
        <f>IF(VLOOKUP($F39,'level3+'!$B$10:$BF$468,((3*'level3+'!S$1)+3),FALSE)=0,"",VLOOKUP($F39,'level3+'!$B$10:$BF$468,((3*'level3+'!S$1)+3),FALSE))</f>
        <v>60.7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Shropshire to Rural as a Region</v>
      </c>
      <c r="G42" s="69"/>
      <c r="H42" s="70"/>
      <c r="I42" s="19">
        <f>((I39-I40))</f>
        <v>-1.2053877003211468</v>
      </c>
      <c r="J42" s="19">
        <f>((J39-J40))</f>
        <v>-1.072823933953444</v>
      </c>
      <c r="K42" s="19">
        <f t="shared" ref="K42:Z42" si="9">((K39-K40))</f>
        <v>1.526447709593775</v>
      </c>
      <c r="L42" s="19">
        <f t="shared" si="9"/>
        <v>3.232076797003046</v>
      </c>
      <c r="M42" s="19">
        <f t="shared" si="9"/>
        <v>-0.36365047152918351</v>
      </c>
      <c r="N42" s="19">
        <f t="shared" si="9"/>
        <v>-1.0895316804407713</v>
      </c>
      <c r="O42" s="19">
        <f t="shared" si="9"/>
        <v>-3.8620522025278561</v>
      </c>
      <c r="P42" s="19">
        <f t="shared" si="9"/>
        <v>0.59795394875818886</v>
      </c>
      <c r="Q42" s="19">
        <f t="shared" si="9"/>
        <v>-0.73946566957150139</v>
      </c>
      <c r="R42" s="19">
        <f t="shared" si="9"/>
        <v>-0.47554441390558821</v>
      </c>
      <c r="S42" s="19">
        <f t="shared" si="9"/>
        <v>0.62996949285649606</v>
      </c>
      <c r="T42" s="19">
        <f t="shared" si="9"/>
        <v>0.43968086707812404</v>
      </c>
      <c r="U42" s="19">
        <f t="shared" si="9"/>
        <v>-2.2411747015127403</v>
      </c>
      <c r="V42" s="19">
        <f t="shared" si="9"/>
        <v>-1.6885866138185719</v>
      </c>
      <c r="W42" s="19">
        <f t="shared" si="9"/>
        <v>1.0108337230175124</v>
      </c>
      <c r="X42" s="19">
        <f t="shared" si="9"/>
        <v>3.6534203427124652</v>
      </c>
      <c r="Y42" s="19">
        <f t="shared" si="9"/>
        <v>0.12912369970042192</v>
      </c>
      <c r="Z42" s="38">
        <f t="shared" si="9"/>
        <v>1.160124088582954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Shropshire to England</v>
      </c>
      <c r="G43" s="53"/>
      <c r="H43" s="54"/>
      <c r="I43" s="19">
        <f>(I39-I41)</f>
        <v>-0.19999999999999574</v>
      </c>
      <c r="J43" s="19">
        <f>(J39-J41)</f>
        <v>-0.10000000000000142</v>
      </c>
      <c r="K43" s="19">
        <f t="shared" ref="K43:Z43" si="10">(K39-K41)</f>
        <v>2.5</v>
      </c>
      <c r="L43" s="19">
        <f t="shared" si="10"/>
        <v>4.4000000000000057</v>
      </c>
      <c r="M43" s="19">
        <f t="shared" si="10"/>
        <v>0</v>
      </c>
      <c r="N43" s="19">
        <f t="shared" si="10"/>
        <v>-0.39999999999999858</v>
      </c>
      <c r="O43" s="19">
        <f t="shared" si="10"/>
        <v>-3.2000000000000028</v>
      </c>
      <c r="P43" s="19">
        <f t="shared" si="10"/>
        <v>0.70000000000000284</v>
      </c>
      <c r="Q43" s="19">
        <f t="shared" si="10"/>
        <v>-1.3999999999999986</v>
      </c>
      <c r="R43" s="19">
        <f t="shared" si="10"/>
        <v>-1</v>
      </c>
      <c r="S43" s="19">
        <f t="shared" si="10"/>
        <v>0.40000000000000568</v>
      </c>
      <c r="T43" s="19">
        <f t="shared" si="10"/>
        <v>0</v>
      </c>
      <c r="U43" s="19">
        <f t="shared" si="10"/>
        <v>-3</v>
      </c>
      <c r="V43" s="19">
        <f t="shared" si="10"/>
        <v>-2</v>
      </c>
      <c r="W43" s="19">
        <f t="shared" si="10"/>
        <v>0.69999999999999574</v>
      </c>
      <c r="X43" s="19">
        <f t="shared" si="10"/>
        <v>3.2999999999999972</v>
      </c>
      <c r="Y43" s="19">
        <f t="shared" si="10"/>
        <v>-1.3000000000000043</v>
      </c>
      <c r="Z43" s="50">
        <f t="shared" si="10"/>
        <v>-0.59999999999999432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Shropshire</v>
      </c>
      <c r="G48" s="10"/>
      <c r="H48" s="11"/>
      <c r="I48" s="12">
        <f>IF(VLOOKUP($F48,participation!$B$10:$L$468,participation!E$1,FALSE)=0,"",VLOOKUP($F48,participation!$B$10:$L$468,participation!E$1,FALSE))</f>
        <v>7261</v>
      </c>
      <c r="J48" s="13">
        <f>IF(VLOOKUP($F48,participation!$B$10:$L$468,participation!F$1,FALSE)=0,"",VLOOKUP($F48,participation!$B$10:$L$468,participation!F$1,FALSE))</f>
        <v>7057</v>
      </c>
      <c r="K48" s="13">
        <f>IF(VLOOKUP($F48,participation!$B$10:$L$468,participation!G$1,FALSE)=0,"",VLOOKUP($F48,participation!$B$10:$L$468,participation!G$1,FALSE))</f>
        <v>6725</v>
      </c>
      <c r="L48" s="13">
        <f>IF(VLOOKUP($F48,participation!$B$10:$L$468,participation!H$1,FALSE)=0,"",VLOOKUP($F48,participation!$B$10:$L$468,participation!H$1,FALSE))</f>
        <v>5470</v>
      </c>
      <c r="M48" s="13">
        <f>IF(VLOOKUP($F48,participation!$B$10:$L$468,participation!I$1,FALSE)=0,"",VLOOKUP($F48,participation!$B$10:$L$468,participation!I$1,FALSE))</f>
        <v>5186</v>
      </c>
      <c r="N48" s="35">
        <f>IF(VLOOKUP($F48,participation!$B$10:$L$468,participation!J$1,FALSE)=0,"",VLOOKUP($F48,participation!$B$10:$L$468,participation!J$1,FALSE))</f>
        <v>5585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Shropshire to Rural as a Region</v>
      </c>
      <c r="G51" s="66"/>
      <c r="H51" s="67"/>
      <c r="I51" s="19">
        <f>100*((I48-I49))/I49</f>
        <v>16.112809508263101</v>
      </c>
      <c r="J51" s="19">
        <f>100*((J48-J49))/J49</f>
        <v>19.771981726519254</v>
      </c>
      <c r="K51" s="19">
        <f t="shared" ref="K51:N51" si="12">100*((K48-K49))/K49</f>
        <v>18.776942209310246</v>
      </c>
      <c r="L51" s="19">
        <f t="shared" si="12"/>
        <v>10.643618080312244</v>
      </c>
      <c r="M51" s="19">
        <f t="shared" si="12"/>
        <v>11.605431161465232</v>
      </c>
      <c r="N51" s="38">
        <f t="shared" si="12"/>
        <v>17.652033146948177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Shropshire to England</v>
      </c>
      <c r="G52" s="53"/>
      <c r="H52" s="54"/>
      <c r="I52" s="19">
        <f>100*(I48-I50)/I50</f>
        <v>6.9681791396582202</v>
      </c>
      <c r="J52" s="19">
        <f>100*(J48-J50)/J50</f>
        <v>7.1190042501517912</v>
      </c>
      <c r="K52" s="19">
        <f t="shared" ref="K52:N52" si="13">100*(K48-K50)/K50</f>
        <v>7.9974305444034046</v>
      </c>
      <c r="L52" s="19">
        <f t="shared" si="13"/>
        <v>4.3096872616323418</v>
      </c>
      <c r="M52" s="19">
        <f t="shared" si="13"/>
        <v>5.5566863423570121</v>
      </c>
      <c r="N52" s="38">
        <f t="shared" si="13"/>
        <v>8.4255484371966602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Gv8Sw1Owmf4clN5SUAfvJohFHE5wNUptPe8yvMGvcWtvNIpPMrW+NQ1kqesM8GYnU1G1SHzT96SSCY/ZX481+g==" saltValue="BaZi5ffwExdkiwSc2X4a3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2023-02-02T11:27:07Z</dcterms:modified>
</cp:coreProperties>
</file>