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089157D7-4ED8-4524-BE66-32438D8AB7AD}" xr6:coauthVersionLast="47" xr6:coauthVersionMax="47" xr10:uidLastSave="{66028C9B-8FAF-415B-AFBC-998466190CE7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<sst xmlns="http://schemas.openxmlformats.org/spreadsheetml/2006/main" count="9140" uniqueCount="1378">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</sst>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South Holland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11.52485792632039</c:v>
                </c:pt>
                <c:pt idx="1">
                  <c:v>18.258722152164776</c:v>
                </c:pt>
                <c:pt idx="2">
                  <c:v>21.762215026416182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South Holland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1632</c:v>
                </c:pt>
                <c:pt idx="1">
                  <c:v>1275</c:v>
                </c:pt>
                <c:pt idx="2">
                  <c:v>1376</c:v>
                </c:pt>
                <c:pt idx="3">
                  <c:v>1028</c:v>
                </c:pt>
                <c:pt idx="4">
                  <c:v>1033</c:v>
                </c:pt>
                <c:pt idx="5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South Holland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30.2</c:v>
                </c:pt>
                <c:pt idx="1">
                  <c:v>37</c:v>
                </c:pt>
                <c:pt idx="2">
                  <c:v>31.6</c:v>
                </c:pt>
                <c:pt idx="3">
                  <c:v>28.3</c:v>
                </c:pt>
                <c:pt idx="4">
                  <c:v>31.7</c:v>
                </c:pt>
                <c:pt idx="5">
                  <c:v>38.1</c:v>
                </c:pt>
                <c:pt idx="6">
                  <c:v>45.3</c:v>
                </c:pt>
                <c:pt idx="7">
                  <c:v>33.200000000000003</c:v>
                </c:pt>
                <c:pt idx="8">
                  <c:v>40.299999999999997</c:v>
                </c:pt>
                <c:pt idx="9">
                  <c:v>37.799999999999997</c:v>
                </c:pt>
                <c:pt idx="10">
                  <c:v>38.6</c:v>
                </c:pt>
                <c:pt idx="11">
                  <c:v>47.9</c:v>
                </c:pt>
                <c:pt idx="12">
                  <c:v>48.2</c:v>
                </c:pt>
                <c:pt idx="13">
                  <c:v>48</c:v>
                </c:pt>
                <c:pt idx="14">
                  <c:v>39.799999999999997</c:v>
                </c:pt>
                <c:pt idx="15">
                  <c:v>38</c:v>
                </c:pt>
                <c:pt idx="16">
                  <c:v>40.799999999999997</c:v>
                </c:pt>
                <c:pt idx="17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South Holland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6587</c:v>
                </c:pt>
                <c:pt idx="1">
                  <c:v>5850</c:v>
                </c:pt>
                <c:pt idx="2">
                  <c:v>5823</c:v>
                </c:pt>
                <c:pt idx="3">
                  <c:v>4931</c:v>
                </c:pt>
                <c:pt idx="4">
                  <c:v>4646</c:v>
                </c:pt>
                <c:pt idx="5">
                  <c:v>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Holland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972</c:v>
                </c:pt>
                <c:pt idx="1">
                  <c:v>994</c:v>
                </c:pt>
                <c:pt idx="2">
                  <c:v>665</c:v>
                </c:pt>
                <c:pt idx="3">
                  <c:v>626</c:v>
                </c:pt>
                <c:pt idx="4">
                  <c:v>505</c:v>
                </c:pt>
                <c:pt idx="5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495300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935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South Holland was consistently between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and England situations with an increasing gap to the rural level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South Holland was consistently greater than the England situation but moved above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South Holland was consistently below both the rural and England situations but with gaps to both that fluctuated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South Holland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the England situation and generally in line with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South Holland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greater than the England situation but moved below the rural position towards the end of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241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South Holland</v>
      </c>
      <c r="G12" s="10"/>
      <c r="H12" s="11"/>
      <c r="I12" s="12">
        <f>IF(VLOOKUP($F12,'E&amp;T'!$B$10:$Q$468,'E&amp;T'!O$1,FALSE)=0,"",VLOOKUP($F12,'E&amp;T'!$B$10:$Q$468,'E&amp;T'!O$1,FALSE))</f>
        <v>11.52485792632039</v>
      </c>
      <c r="J12" s="13">
        <f>IF(VLOOKUP($F12,'E&amp;T'!$B$10:$Q$468,'E&amp;T'!P$1,FALSE)=0,"",VLOOKUP($F12,'E&amp;T'!$B$10:$Q$468,'E&amp;T'!P$1,FALSE))</f>
        <v>18.258722152164776</v>
      </c>
      <c r="K12" s="35">
        <f>IF(VLOOKUP($F12,'E&amp;T'!$B$10:$Q$468,'E&amp;T'!Q$1,FALSE)=0,"",VLOOKUP($F12,'E&amp;T'!$B$10:$Q$468,'E&amp;T'!Q$1,FALSE))</f>
        <v>21.762215026416182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South Holland to Rural as a Region</v>
      </c>
      <c r="G15" s="66"/>
      <c r="H15" s="67"/>
      <c r="I15" s="19">
        <f>100*((I12-I13))/I13</f>
        <v>4.0095821482744052</v>
      </c>
      <c r="J15" s="19">
        <f>100*((J12-J13))/J13</f>
        <v>6.0102157626458741</v>
      </c>
      <c r="K15" s="38">
        <f t="shared" ref="K15" si="0">100*((K12-K13))/K13</f>
        <v>35.484202324014916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South Holland to England</v>
      </c>
      <c r="G16" s="53"/>
      <c r="H16" s="54"/>
      <c r="I16" s="19">
        <f>100*(I12-I14)/I14</f>
        <v>-25.384665599233262</v>
      </c>
      <c r="J16" s="19">
        <f>100*(J12-J14)/J14</f>
        <v>-35.277528781615956</v>
      </c>
      <c r="K16" s="38">
        <f t="shared" ref="K16" si="1">100*(K12-K14)/K14</f>
        <v>-26.752456151826859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South Holland</v>
      </c>
      <c r="G21" s="10"/>
      <c r="H21" s="11"/>
      <c r="I21" s="12">
        <f>IF(VLOOKUP($F21,appstarts!$B$10:$L$468,appstarts!E$1,FALSE)=0,"",VLOOKUP($F21,appstarts!$B$10:$L$468,appstarts!E$1,FALSE))</f>
        <v>1632</v>
      </c>
      <c r="J21" s="13">
        <f>IF(VLOOKUP($F21,appstarts!$B$10:$L$468,appstarts!F$1,FALSE)=0,"",VLOOKUP($F21,appstarts!$B$10:$L$468,appstarts!F$1,FALSE))</f>
        <v>1275</v>
      </c>
      <c r="K21" s="13">
        <f>IF(VLOOKUP($F21,appstarts!$B$10:$L$468,appstarts!G$1,FALSE)=0,"",VLOOKUP($F21,appstarts!$B$10:$L$468,appstarts!G$1,FALSE))</f>
        <v>1376</v>
      </c>
      <c r="L21" s="13">
        <f>IF(VLOOKUP($F21,appstarts!$B$10:$L$468,appstarts!H$1,FALSE)=0,"",VLOOKUP($F21,appstarts!$B$10:$L$468,appstarts!H$1,FALSE))</f>
        <v>1028</v>
      </c>
      <c r="M21" s="13">
        <f>IF(VLOOKUP($F21,appstarts!$B$10:$L$468,appstarts!I$1,FALSE)=0,"",VLOOKUP($F21,appstarts!$B$10:$L$468,appstarts!I$1,FALSE))</f>
        <v>1033</v>
      </c>
      <c r="N21" s="35">
        <f>IF(VLOOKUP($F21,appstarts!$B$10:$L$468,appstarts!J$1,FALSE)=0,"",VLOOKUP($F21,appstarts!$B$10:$L$468,appstarts!J$1,FALSE))</f>
        <v>1042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South Holland to Rural as a Region</v>
      </c>
      <c r="G24" s="66"/>
      <c r="H24" s="67"/>
      <c r="I24" s="19">
        <f>100*((I21-I22))/I22</f>
        <v>-0.41426478016344231</v>
      </c>
      <c r="J24" s="19">
        <f>100*((J21-J22))/J22</f>
        <v>0.59376039311311102</v>
      </c>
      <c r="K24" s="19">
        <f t="shared" ref="K24:N24" si="3">100*((K21-K22))/K22</f>
        <v>5.4753661472988515</v>
      </c>
      <c r="L24" s="19">
        <f t="shared" si="3"/>
        <v>-8.1866155701710142</v>
      </c>
      <c r="M24" s="19">
        <f t="shared" si="3"/>
        <v>-3.5253956268055648</v>
      </c>
      <c r="N24" s="38">
        <f t="shared" si="3"/>
        <v>-10.763197638765597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South Holland to England</v>
      </c>
      <c r="G25" s="53"/>
      <c r="H25" s="54"/>
      <c r="I25" s="19">
        <f>100*(I21-I23)/I23</f>
        <v>14.929577464788732</v>
      </c>
      <c r="J25" s="19">
        <f>100*(J21-J23)/J23</f>
        <v>18.604651162790699</v>
      </c>
      <c r="K25" s="19">
        <f t="shared" ref="K25:N25" si="4">100*(K21-K23)/K23</f>
        <v>22.638146167557931</v>
      </c>
      <c r="L25" s="19">
        <f t="shared" si="4"/>
        <v>11.982570806100219</v>
      </c>
      <c r="M25" s="19">
        <f t="shared" si="4"/>
        <v>13.267543859649123</v>
      </c>
      <c r="N25" s="38">
        <f t="shared" si="4"/>
        <v>5.1463168516649844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South Holland</v>
      </c>
      <c r="G30" s="10"/>
      <c r="H30" s="11"/>
      <c r="I30" s="12">
        <f>IF(VLOOKUP($F30,appachieve!$B$10:$L$468,appachieve!E$1,FALSE)=0,"",VLOOKUP($F30,appachieve!$B$10:$L$468,appachieve!E$1,FALSE))</f>
        <v>972</v>
      </c>
      <c r="J30" s="13">
        <f>IF(VLOOKUP($F30,appachieve!$B$10:$L$468,appachieve!F$1,FALSE)=0,"",VLOOKUP($F30,appachieve!$B$10:$L$468,appachieve!F$1,FALSE))</f>
        <v>994</v>
      </c>
      <c r="K30" s="13">
        <f>IF(VLOOKUP($F30,appachieve!$B$10:$L$468,appachieve!G$1,FALSE)=0,"",VLOOKUP($F30,appachieve!$B$10:$L$468,appachieve!G$1,FALSE))</f>
        <v>665</v>
      </c>
      <c r="L30" s="13">
        <f>IF(VLOOKUP($F30,appachieve!$B$10:$L$468,appachieve!H$1,FALSE)=0,"",VLOOKUP($F30,appachieve!$B$10:$L$468,appachieve!H$1,FALSE))</f>
        <v>626</v>
      </c>
      <c r="M30" s="13">
        <f>IF(VLOOKUP($F30,appachieve!$B$10:$L$468,appachieve!I$1,FALSE)=0,"",VLOOKUP($F30,appachieve!$B$10:$L$468,appachieve!I$1,FALSE))</f>
        <v>505</v>
      </c>
      <c r="N30" s="35">
        <f>IF(VLOOKUP($F30,appachieve!$B$10:$L$468,appachieve!J$1,FALSE)=0,"",VLOOKUP($F30,appachieve!$B$10:$L$468,appachieve!J$1,FALSE))</f>
        <v>437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South Holland to Rural as a Region</v>
      </c>
      <c r="G33" s="66"/>
      <c r="H33" s="67"/>
      <c r="I33" s="19">
        <f>100*((I30-I31))/I31</f>
        <v>3.1197198758988263</v>
      </c>
      <c r="J33" s="19">
        <f>100*((J30-J31))/J31</f>
        <v>6.6856190920668928</v>
      </c>
      <c r="K33" s="19">
        <f t="shared" ref="K33:N33" si="6">100*((K30-K31))/K31</f>
        <v>1.3040221712089706</v>
      </c>
      <c r="L33" s="19">
        <f t="shared" si="6"/>
        <v>16.888643044492643</v>
      </c>
      <c r="M33" s="19">
        <f t="shared" si="6"/>
        <v>-7.3961078562562008</v>
      </c>
      <c r="N33" s="38">
        <f t="shared" si="6"/>
        <v>-9.5117638526216837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South Holland to England</v>
      </c>
      <c r="G34" s="53"/>
      <c r="H34" s="54"/>
      <c r="I34" s="19">
        <f>100*(I30-I32)/I32</f>
        <v>21.957340025094101</v>
      </c>
      <c r="J34" s="19">
        <f>100*(J30-J32)/J32</f>
        <v>25.822784810126581</v>
      </c>
      <c r="K34" s="19">
        <f t="shared" ref="K34:N34" si="7">100*(K30-K32)/K32</f>
        <v>25.946969696969695</v>
      </c>
      <c r="L34" s="19">
        <f t="shared" si="7"/>
        <v>49.760765550239235</v>
      </c>
      <c r="M34" s="19">
        <f t="shared" si="7"/>
        <v>13.738738738738739</v>
      </c>
      <c r="N34" s="38">
        <f t="shared" si="7"/>
        <v>12.339331619537274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South Holland</v>
      </c>
      <c r="G39" s="10"/>
      <c r="H39" s="11"/>
      <c r="I39" s="12">
        <f>IF(VLOOKUP($F39,'level3+'!$B$10:$BF$468,((3*'level3+'!B$1)+3),FALSE)=0,"",VLOOKUP($F39,'level3+'!$B$10:$BF$468,((3*'level3+'!B$1)+3),FALSE))</f>
        <v>30.2</v>
      </c>
      <c r="J39" s="12">
        <f>IF(VLOOKUP($F39,'level3+'!$B$10:$BF$468,((3*'level3+'!C$1)+3),FALSE)=0,"",VLOOKUP($F39,'level3+'!$B$10:$BF$468,((3*'level3+'!C$1)+3),FALSE))</f>
        <v>37</v>
      </c>
      <c r="K39" s="12">
        <f>IF(VLOOKUP($F39,'level3+'!$B$10:$BF$468,((3*'level3+'!D$1)+3),FALSE)=0,"",VLOOKUP($F39,'level3+'!$B$10:$BF$468,((3*'level3+'!D$1)+3),FALSE))</f>
        <v>31.6</v>
      </c>
      <c r="L39" s="12">
        <f>IF(VLOOKUP($F39,'level3+'!$B$10:$BF$468,((3*'level3+'!E$1)+3),FALSE)=0,"",VLOOKUP($F39,'level3+'!$B$10:$BF$468,((3*'level3+'!E$1)+3),FALSE))</f>
        <v>28.3</v>
      </c>
      <c r="M39" s="12">
        <f>IF(VLOOKUP($F39,'level3+'!$B$10:$BF$468,((3*'level3+'!F$1)+3),FALSE)=0,"",VLOOKUP($F39,'level3+'!$B$10:$BF$468,((3*'level3+'!F$1)+3),FALSE))</f>
        <v>31.7</v>
      </c>
      <c r="N39" s="12">
        <f>IF(VLOOKUP($F39,'level3+'!$B$10:$BF$468,((3*'level3+'!G$1)+3),FALSE)=0,"",VLOOKUP($F39,'level3+'!$B$10:$BF$468,((3*'level3+'!G$1)+3),FALSE))</f>
        <v>38.1</v>
      </c>
      <c r="O39" s="12">
        <f>IF(VLOOKUP($F39,'level3+'!$B$10:$BF$468,((3*'level3+'!H$1)+3),FALSE)=0,"",VLOOKUP($F39,'level3+'!$B$10:$BF$468,((3*'level3+'!H$1)+3),FALSE))</f>
        <v>45.3</v>
      </c>
      <c r="P39" s="12">
        <f>IF(VLOOKUP($F39,'level3+'!$B$10:$BF$468,((3*'level3+'!I$1)+3),FALSE)=0,"",VLOOKUP($F39,'level3+'!$B$10:$BF$468,((3*'level3+'!I$1)+3),FALSE))</f>
        <v>33.200000000000003</v>
      </c>
      <c r="Q39" s="12">
        <f>IF(VLOOKUP($F39,'level3+'!$B$10:$BF$468,((3*'level3+'!J$1)+3),FALSE)=0,"",VLOOKUP($F39,'level3+'!$B$10:$BF$468,((3*'level3+'!J$1)+3),FALSE))</f>
        <v>40.299999999999997</v>
      </c>
      <c r="R39" s="12">
        <f>IF(VLOOKUP($F39,'level3+'!$B$10:$BF$468,((3*'level3+'!K$1)+3),FALSE)=0,"",VLOOKUP($F39,'level3+'!$B$10:$BF$468,((3*'level3+'!K$1)+3),FALSE))</f>
        <v>37.799999999999997</v>
      </c>
      <c r="S39" s="12">
        <f>IF(VLOOKUP($F39,'level3+'!$B$10:$BF$468,((3*'level3+'!L$1)+3),FALSE)=0,"",VLOOKUP($F39,'level3+'!$B$10:$BF$468,((3*'level3+'!L$1)+3),FALSE))</f>
        <v>38.6</v>
      </c>
      <c r="T39" s="12">
        <f>IF(VLOOKUP($F39,'level3+'!$B$10:$BF$468,((3*'level3+'!M$1)+3),FALSE)=0,"",VLOOKUP($F39,'level3+'!$B$10:$BF$468,((3*'level3+'!M$1)+3),FALSE))</f>
        <v>47.9</v>
      </c>
      <c r="U39" s="12">
        <f>IF(VLOOKUP($F39,'level3+'!$B$10:$BF$468,((3*'level3+'!N$1)+3),FALSE)=0,"",VLOOKUP($F39,'level3+'!$B$10:$BF$468,((3*'level3+'!N$1)+3),FALSE))</f>
        <v>48.2</v>
      </c>
      <c r="V39" s="12">
        <f>IF(VLOOKUP($F39,'level3+'!$B$10:$BF$468,((3*'level3+'!O$1)+3),FALSE)=0,"",VLOOKUP($F39,'level3+'!$B$10:$BF$468,((3*'level3+'!O$1)+3),FALSE))</f>
        <v>48</v>
      </c>
      <c r="W39" s="12">
        <f>IF(VLOOKUP($F39,'level3+'!$B$10:$BF$468,((3*'level3+'!P$1)+3),FALSE)=0,"",VLOOKUP($F39,'level3+'!$B$10:$BF$468,((3*'level3+'!P$1)+3),FALSE))</f>
        <v>39.799999999999997</v>
      </c>
      <c r="X39" s="12">
        <f>IF(VLOOKUP($F39,'level3+'!$B$10:$BF$468,((3*'level3+'!Q$1)+3),FALSE)=0,"",VLOOKUP($F39,'level3+'!$B$10:$BF$468,((3*'level3+'!Q$1)+3),FALSE))</f>
        <v>38</v>
      </c>
      <c r="Y39" s="12">
        <f>IF(VLOOKUP($F39,'level3+'!$B$10:$BF$468,((3*'level3+'!R$1)+3),FALSE)=0,"",VLOOKUP($F39,'level3+'!$B$10:$BF$468,((3*'level3+'!R$1)+3),FALSE))</f>
        <v>40.799999999999997</v>
      </c>
      <c r="Z39" s="47">
        <f>IF(VLOOKUP($F39,'level3+'!$B$10:$BF$468,((3*'level3+'!S$1)+3),FALSE)=0,"",VLOOKUP($F39,'level3+'!$B$10:$BF$468,((3*'level3+'!S$1)+3),FALSE))</f>
        <v>40.299999999999997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South Holland to Rural as a Region</v>
      </c>
      <c r="G42" s="69"/>
      <c r="H42" s="70"/>
      <c r="I42" s="19">
        <f>((I39-I40))</f>
        <v>-14.20538770032115</v>
      </c>
      <c r="J42" s="19">
        <f>((J39-J40))</f>
        <v>-7.9728239339534426</v>
      </c>
      <c r="K42" s="19">
        <f t="shared" ref="K42:Z42" si="9">((K39-K40))</f>
        <v>-14.173552290406221</v>
      </c>
      <c r="L42" s="19">
        <f t="shared" si="9"/>
        <v>-18.667923202996956</v>
      </c>
      <c r="M42" s="19">
        <f t="shared" si="9"/>
        <v>-14.263650471529186</v>
      </c>
      <c r="N42" s="19">
        <f t="shared" si="9"/>
        <v>-9.4895316804407699</v>
      </c>
      <c r="O42" s="19">
        <f t="shared" si="9"/>
        <v>-4.0620522025278589</v>
      </c>
      <c r="P42" s="19">
        <f t="shared" si="9"/>
        <v>-17.402046051241811</v>
      </c>
      <c r="Q42" s="19">
        <f t="shared" si="9"/>
        <v>-12.139465669571507</v>
      </c>
      <c r="R42" s="19">
        <f t="shared" si="9"/>
        <v>-15.475544413905588</v>
      </c>
      <c r="S42" s="19">
        <f t="shared" si="9"/>
        <v>-15.970030507143505</v>
      </c>
      <c r="T42" s="19">
        <f t="shared" si="9"/>
        <v>-7.2603191329218788</v>
      </c>
      <c r="U42" s="19">
        <f t="shared" si="9"/>
        <v>-7.7411747015127403</v>
      </c>
      <c r="V42" s="19">
        <f t="shared" si="9"/>
        <v>-8.6885866138185719</v>
      </c>
      <c r="W42" s="19">
        <f t="shared" si="9"/>
        <v>-17.589166276982489</v>
      </c>
      <c r="X42" s="19">
        <f t="shared" si="9"/>
        <v>-20.146579657287532</v>
      </c>
      <c r="Y42" s="19">
        <f t="shared" si="9"/>
        <v>-18.970876300299579</v>
      </c>
      <c r="Z42" s="38">
        <f t="shared" si="9"/>
        <v>-19.239875911417052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South Holland to England</v>
      </c>
      <c r="G43" s="53"/>
      <c r="H43" s="54"/>
      <c r="I43" s="19">
        <f>(I39-I41)</f>
        <v>-13.2</v>
      </c>
      <c r="J43" s="19">
        <f>(J39-J41)</f>
        <v>-7</v>
      </c>
      <c r="K43" s="19">
        <f t="shared" ref="K43:Z43" si="10">(K39-K41)</f>
        <v>-13.199999999999996</v>
      </c>
      <c r="L43" s="19">
        <f t="shared" si="10"/>
        <v>-17.499999999999996</v>
      </c>
      <c r="M43" s="19">
        <f t="shared" si="10"/>
        <v>-13.900000000000002</v>
      </c>
      <c r="N43" s="19">
        <f t="shared" si="10"/>
        <v>-8.7999999999999972</v>
      </c>
      <c r="O43" s="19">
        <f t="shared" si="10"/>
        <v>-3.4000000000000057</v>
      </c>
      <c r="P43" s="19">
        <f t="shared" si="10"/>
        <v>-17.299999999999997</v>
      </c>
      <c r="Q43" s="19">
        <f t="shared" si="10"/>
        <v>-12.800000000000004</v>
      </c>
      <c r="R43" s="19">
        <f t="shared" si="10"/>
        <v>-16</v>
      </c>
      <c r="S43" s="19">
        <f t="shared" si="10"/>
        <v>-16.199999999999996</v>
      </c>
      <c r="T43" s="19">
        <f t="shared" si="10"/>
        <v>-7.7000000000000028</v>
      </c>
      <c r="U43" s="19">
        <f t="shared" si="10"/>
        <v>-8.5</v>
      </c>
      <c r="V43" s="19">
        <f t="shared" si="10"/>
        <v>-9</v>
      </c>
      <c r="W43" s="19">
        <f t="shared" si="10"/>
        <v>-17.900000000000006</v>
      </c>
      <c r="X43" s="19">
        <f t="shared" si="10"/>
        <v>-20.5</v>
      </c>
      <c r="Y43" s="19">
        <f t="shared" si="10"/>
        <v>-20.400000000000006</v>
      </c>
      <c r="Z43" s="50">
        <f t="shared" si="10"/>
        <v>-21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South Holland</v>
      </c>
      <c r="G48" s="10"/>
      <c r="H48" s="11"/>
      <c r="I48" s="12">
        <f>IF(VLOOKUP($F48,participation!$B$10:$L$468,participation!E$1,FALSE)=0,"",VLOOKUP($F48,participation!$B$10:$L$468,participation!E$1,FALSE))</f>
        <v>6587</v>
      </c>
      <c r="J48" s="13">
        <f>IF(VLOOKUP($F48,participation!$B$10:$L$468,participation!F$1,FALSE)=0,"",VLOOKUP($F48,participation!$B$10:$L$468,participation!F$1,FALSE))</f>
        <v>5850</v>
      </c>
      <c r="K48" s="13">
        <f>IF(VLOOKUP($F48,participation!$B$10:$L$468,participation!G$1,FALSE)=0,"",VLOOKUP($F48,participation!$B$10:$L$468,participation!G$1,FALSE))</f>
        <v>5823</v>
      </c>
      <c r="L48" s="13">
        <f>IF(VLOOKUP($F48,participation!$B$10:$L$468,participation!H$1,FALSE)=0,"",VLOOKUP($F48,participation!$B$10:$L$468,participation!H$1,FALSE))</f>
        <v>4931</v>
      </c>
      <c r="M48" s="13">
        <f>IF(VLOOKUP($F48,participation!$B$10:$L$468,participation!I$1,FALSE)=0,"",VLOOKUP($F48,participation!$B$10:$L$468,participation!I$1,FALSE))</f>
        <v>4646</v>
      </c>
      <c r="N48" s="35">
        <f>IF(VLOOKUP($F48,participation!$B$10:$L$468,participation!J$1,FALSE)=0,"",VLOOKUP($F48,participation!$B$10:$L$468,participation!J$1,FALSE))</f>
        <v>4879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South Holland to Rural as a Region</v>
      </c>
      <c r="G51" s="66"/>
      <c r="H51" s="67"/>
      <c r="I51" s="19">
        <f>100*((I48-I49))/I49</f>
        <v>5.3346751454247405</v>
      </c>
      <c r="J51" s="19">
        <f>100*((J48-J49))/J49</f>
        <v>-0.71332108542756978</v>
      </c>
      <c r="K51" s="19">
        <f t="shared" ref="K51:N51" si="12">100*((K48-K49))/K49</f>
        <v>2.8458192542473699</v>
      </c>
      <c r="L51" s="19">
        <f t="shared" si="12"/>
        <v>-0.25892490785746264</v>
      </c>
      <c r="M51" s="19">
        <f t="shared" si="12"/>
        <v>-1.565114227391692E-2</v>
      </c>
      <c r="N51" s="38">
        <f t="shared" si="12"/>
        <v>2.7796364769848081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South Holland to England</v>
      </c>
      <c r="G52" s="53"/>
      <c r="H52" s="54"/>
      <c r="I52" s="19">
        <f>100*(I48-I50)/I50</f>
        <v>-2.9611078373600472</v>
      </c>
      <c r="J52" s="19">
        <f>100*(J48-J50)/J50</f>
        <v>-11.202185792349727</v>
      </c>
      <c r="K52" s="19">
        <f t="shared" ref="K52:N52" si="13">100*(K48-K50)/K50</f>
        <v>-6.4878753814035655</v>
      </c>
      <c r="L52" s="19">
        <f t="shared" si="13"/>
        <v>-5.9687261632341722</v>
      </c>
      <c r="M52" s="19">
        <f t="shared" si="13"/>
        <v>-5.4345613677997147</v>
      </c>
      <c r="N52" s="38">
        <f t="shared" si="13"/>
        <v>-5.2805280528052805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mAqIx9MxqwaTt3fOYk/FNX3PGd4eI5M1Tg8eBRSaRF9/VuM42wAIwZbXlLhlvHMuow7hAcfgzatBN6YnqSOp9g==" saltValue="RxYShRKAjdDXRve9XLcVH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2023-02-02T12:44:30Z</dcterms:modified>
</cp:coreProperties>
</file>