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E117D0A4-AAA7-4C2D-8953-F97691BA6610}" xr6:coauthVersionLast="47" xr6:coauthVersionMax="47" xr10:uidLastSave="{80278CA5-7002-4CBC-9A92-9291B075BFCE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<sst xmlns="http://schemas.openxmlformats.org/spreadsheetml/2006/main" count="9140" uniqueCount="1378">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</sst>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Stafford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8.8414912040834928</c:v>
                </c:pt>
                <c:pt idx="1">
                  <c:v>14.424123666448944</c:v>
                </c:pt>
                <c:pt idx="2">
                  <c:v>13.316065011583152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Stafford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1472</c:v>
                </c:pt>
                <c:pt idx="1">
                  <c:v>1115</c:v>
                </c:pt>
                <c:pt idx="2">
                  <c:v>1210</c:v>
                </c:pt>
                <c:pt idx="3">
                  <c:v>936</c:v>
                </c:pt>
                <c:pt idx="4">
                  <c:v>1018</c:v>
                </c:pt>
                <c:pt idx="5">
                  <c:v>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Stafford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46.1</c:v>
                </c:pt>
                <c:pt idx="1">
                  <c:v>44.8</c:v>
                </c:pt>
                <c:pt idx="2">
                  <c:v>47.5</c:v>
                </c:pt>
                <c:pt idx="3">
                  <c:v>45.7</c:v>
                </c:pt>
                <c:pt idx="4">
                  <c:v>56.6</c:v>
                </c:pt>
                <c:pt idx="5">
                  <c:v>58.6</c:v>
                </c:pt>
                <c:pt idx="6">
                  <c:v>51.3</c:v>
                </c:pt>
                <c:pt idx="7">
                  <c:v>54.3</c:v>
                </c:pt>
                <c:pt idx="8">
                  <c:v>55.3</c:v>
                </c:pt>
                <c:pt idx="9">
                  <c:v>54</c:v>
                </c:pt>
                <c:pt idx="10">
                  <c:v>62.3</c:v>
                </c:pt>
                <c:pt idx="11">
                  <c:v>56.5</c:v>
                </c:pt>
                <c:pt idx="12">
                  <c:v>63.3</c:v>
                </c:pt>
                <c:pt idx="13">
                  <c:v>68.7</c:v>
                </c:pt>
                <c:pt idx="14">
                  <c:v>64</c:v>
                </c:pt>
                <c:pt idx="15">
                  <c:v>70.2</c:v>
                </c:pt>
                <c:pt idx="16">
                  <c:v>65.8</c:v>
                </c:pt>
                <c:pt idx="17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Stafford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5961</c:v>
                </c:pt>
                <c:pt idx="1">
                  <c:v>5168</c:v>
                </c:pt>
                <c:pt idx="2">
                  <c:v>5099</c:v>
                </c:pt>
                <c:pt idx="3">
                  <c:v>4018</c:v>
                </c:pt>
                <c:pt idx="4">
                  <c:v>4125</c:v>
                </c:pt>
                <c:pt idx="5">
                  <c:v>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Stafford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861</c:v>
                </c:pt>
                <c:pt idx="1">
                  <c:v>872</c:v>
                </c:pt>
                <c:pt idx="2">
                  <c:v>600</c:v>
                </c:pt>
                <c:pt idx="3">
                  <c:v>451</c:v>
                </c:pt>
                <c:pt idx="4">
                  <c:v>475</c:v>
                </c:pt>
                <c:pt idx="5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480060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782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Stafford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Stafford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between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Stafford was consistently greater than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Stafford was consistently below both the rural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Stafford was consistently between the rural and England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256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Stafford</v>
      </c>
      <c r="G12" s="10"/>
      <c r="H12" s="11"/>
      <c r="I12" s="12">
        <f>IF(VLOOKUP($F12,'E&amp;T'!$B$10:$Q$468,'E&amp;T'!O$1,FALSE)=0,"",VLOOKUP($F12,'E&amp;T'!$B$10:$Q$468,'E&amp;T'!O$1,FALSE))</f>
        <v>8.8414912040834928</v>
      </c>
      <c r="J12" s="13">
        <f>IF(VLOOKUP($F12,'E&amp;T'!$B$10:$Q$468,'E&amp;T'!P$1,FALSE)=0,"",VLOOKUP($F12,'E&amp;T'!$B$10:$Q$468,'E&amp;T'!P$1,FALSE))</f>
        <v>14.424123666448944</v>
      </c>
      <c r="K12" s="35">
        <f>IF(VLOOKUP($F12,'E&amp;T'!$B$10:$Q$468,'E&amp;T'!Q$1,FALSE)=0,"",VLOOKUP($F12,'E&amp;T'!$B$10:$Q$468,'E&amp;T'!Q$1,FALSE))</f>
        <v>13.316065011583152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Stafford to Rural as a Region</v>
      </c>
      <c r="G15" s="66"/>
      <c r="H15" s="67"/>
      <c r="I15" s="19">
        <f>100*((I12-I13))/I13</f>
        <v>-20.207276169175845</v>
      </c>
      <c r="J15" s="19">
        <f>100*((J12-J13))/J13</f>
        <v>-16.253478785422736</v>
      </c>
      <c r="K15" s="38">
        <f t="shared" ref="K15" si="0">100*((K12-K13))/K13</f>
        <v>-17.098675663339819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Stafford to England</v>
      </c>
      <c r="G16" s="53"/>
      <c r="H16" s="54"/>
      <c r="I16" s="19">
        <f>100*(I12-I14)/I14</f>
        <v>-42.757574365625402</v>
      </c>
      <c r="J16" s="19">
        <f>100*(J12-J14)/J14</f>
        <v>-48.870193594491532</v>
      </c>
      <c r="K16" s="38">
        <f t="shared" ref="K16" si="1">100*(K12-K14)/K14</f>
        <v>-55.180616741581495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Stafford</v>
      </c>
      <c r="G21" s="10"/>
      <c r="H21" s="11"/>
      <c r="I21" s="12">
        <f>IF(VLOOKUP($F21,appstarts!$B$10:$L$468,appstarts!E$1,FALSE)=0,"",VLOOKUP($F21,appstarts!$B$10:$L$468,appstarts!E$1,FALSE))</f>
        <v>1472</v>
      </c>
      <c r="J21" s="13">
        <f>IF(VLOOKUP($F21,appstarts!$B$10:$L$468,appstarts!F$1,FALSE)=0,"",VLOOKUP($F21,appstarts!$B$10:$L$468,appstarts!F$1,FALSE))</f>
        <v>1115</v>
      </c>
      <c r="K21" s="13">
        <f>IF(VLOOKUP($F21,appstarts!$B$10:$L$468,appstarts!G$1,FALSE)=0,"",VLOOKUP($F21,appstarts!$B$10:$L$468,appstarts!G$1,FALSE))</f>
        <v>1210</v>
      </c>
      <c r="L21" s="13">
        <f>IF(VLOOKUP($F21,appstarts!$B$10:$L$468,appstarts!H$1,FALSE)=0,"",VLOOKUP($F21,appstarts!$B$10:$L$468,appstarts!H$1,FALSE))</f>
        <v>936</v>
      </c>
      <c r="M21" s="13">
        <f>IF(VLOOKUP($F21,appstarts!$B$10:$L$468,appstarts!I$1,FALSE)=0,"",VLOOKUP($F21,appstarts!$B$10:$L$468,appstarts!I$1,FALSE))</f>
        <v>1018</v>
      </c>
      <c r="N21" s="35">
        <f>IF(VLOOKUP($F21,appstarts!$B$10:$L$468,appstarts!J$1,FALSE)=0,"",VLOOKUP($F21,appstarts!$B$10:$L$468,appstarts!J$1,FALSE))</f>
        <v>1109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Stafford to Rural as a Region</v>
      </c>
      <c r="G24" s="66"/>
      <c r="H24" s="67"/>
      <c r="I24" s="19">
        <f>100*((I21-I22))/I22</f>
        <v>-10.177572154657224</v>
      </c>
      <c r="J24" s="19">
        <f>100*((J21-J22))/J22</f>
        <v>-12.029770322885398</v>
      </c>
      <c r="K24" s="19">
        <f t="shared" ref="K24:N24" si="3">100*((K21-K22))/K22</f>
        <v>-7.2491329664014463</v>
      </c>
      <c r="L24" s="19">
        <f t="shared" si="3"/>
        <v>-16.4033776008561</v>
      </c>
      <c r="M24" s="19">
        <f t="shared" si="3"/>
        <v>-4.9262853321278461</v>
      </c>
      <c r="N24" s="38">
        <f t="shared" si="3"/>
        <v>-5.0253226308935197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Stafford to England</v>
      </c>
      <c r="G25" s="53"/>
      <c r="H25" s="54"/>
      <c r="I25" s="19">
        <f>100*(I21-I23)/I23</f>
        <v>3.6619718309859155</v>
      </c>
      <c r="J25" s="19">
        <f>100*(J21-J23)/J23</f>
        <v>3.7209302325581395</v>
      </c>
      <c r="K25" s="19">
        <f t="shared" ref="K25:N25" si="4">100*(K21-K23)/K23</f>
        <v>7.8431372549019605</v>
      </c>
      <c r="L25" s="19">
        <f t="shared" si="4"/>
        <v>1.9607843137254901</v>
      </c>
      <c r="M25" s="19">
        <f t="shared" si="4"/>
        <v>11.62280701754386</v>
      </c>
      <c r="N25" s="38">
        <f t="shared" si="4"/>
        <v>11.907164480322907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Stafford</v>
      </c>
      <c r="G30" s="10"/>
      <c r="H30" s="11"/>
      <c r="I30" s="12">
        <f>IF(VLOOKUP($F30,appachieve!$B$10:$L$468,appachieve!E$1,FALSE)=0,"",VLOOKUP($F30,appachieve!$B$10:$L$468,appachieve!E$1,FALSE))</f>
        <v>861</v>
      </c>
      <c r="J30" s="13">
        <f>IF(VLOOKUP($F30,appachieve!$B$10:$L$468,appachieve!F$1,FALSE)=0,"",VLOOKUP($F30,appachieve!$B$10:$L$468,appachieve!F$1,FALSE))</f>
        <v>872</v>
      </c>
      <c r="K30" s="13">
        <f>IF(VLOOKUP($F30,appachieve!$B$10:$L$468,appachieve!G$1,FALSE)=0,"",VLOOKUP($F30,appachieve!$B$10:$L$468,appachieve!G$1,FALSE))</f>
        <v>600</v>
      </c>
      <c r="L30" s="13">
        <f>IF(VLOOKUP($F30,appachieve!$B$10:$L$468,appachieve!H$1,FALSE)=0,"",VLOOKUP($F30,appachieve!$B$10:$L$468,appachieve!H$1,FALSE))</f>
        <v>451</v>
      </c>
      <c r="M30" s="13">
        <f>IF(VLOOKUP($F30,appachieve!$B$10:$L$468,appachieve!I$1,FALSE)=0,"",VLOOKUP($F30,appachieve!$B$10:$L$468,appachieve!I$1,FALSE))</f>
        <v>475</v>
      </c>
      <c r="N30" s="35">
        <f>IF(VLOOKUP($F30,appachieve!$B$10:$L$468,appachieve!J$1,FALSE)=0,"",VLOOKUP($F30,appachieve!$B$10:$L$468,appachieve!J$1,FALSE))</f>
        <v>425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Stafford to Rural as a Region</v>
      </c>
      <c r="G33" s="66"/>
      <c r="H33" s="67"/>
      <c r="I33" s="19">
        <f>100*((I30-I31))/I31</f>
        <v>-8.6562975173365331</v>
      </c>
      <c r="J33" s="19">
        <f>100*((J30-J31))/J31</f>
        <v>-6.4085917019292449</v>
      </c>
      <c r="K33" s="19">
        <f t="shared" ref="K33:N33" si="6">100*((K30-K31))/K31</f>
        <v>-8.5978747327437866</v>
      </c>
      <c r="L33" s="19">
        <f t="shared" si="6"/>
        <v>-15.787894547817599</v>
      </c>
      <c r="M33" s="19">
        <f t="shared" si="6"/>
        <v>-12.897329171726129</v>
      </c>
      <c r="N33" s="38">
        <f t="shared" si="6"/>
        <v>-11.996566675890653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Stafford to England</v>
      </c>
      <c r="G34" s="53"/>
      <c r="H34" s="54"/>
      <c r="I34" s="19">
        <f>100*(I30-I32)/I32</f>
        <v>8.0301129234629869</v>
      </c>
      <c r="J34" s="19">
        <f>100*(J30-J32)/J32</f>
        <v>10.379746835443038</v>
      </c>
      <c r="K34" s="19">
        <f t="shared" ref="K34:N34" si="7">100*(K30-K32)/K32</f>
        <v>13.636363636363637</v>
      </c>
      <c r="L34" s="19">
        <f t="shared" si="7"/>
        <v>7.8947368421052628</v>
      </c>
      <c r="M34" s="19">
        <f t="shared" si="7"/>
        <v>6.9819819819819822</v>
      </c>
      <c r="N34" s="38">
        <f t="shared" si="7"/>
        <v>9.2544987146529571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Stafford</v>
      </c>
      <c r="G39" s="10"/>
      <c r="H39" s="11"/>
      <c r="I39" s="12">
        <f>IF(VLOOKUP($F39,'level3+'!$B$10:$BF$468,((3*'level3+'!B$1)+3),FALSE)=0,"",VLOOKUP($F39,'level3+'!$B$10:$BF$468,((3*'level3+'!B$1)+3),FALSE))</f>
        <v>46.1</v>
      </c>
      <c r="J39" s="12">
        <f>IF(VLOOKUP($F39,'level3+'!$B$10:$BF$468,((3*'level3+'!C$1)+3),FALSE)=0,"",VLOOKUP($F39,'level3+'!$B$10:$BF$468,((3*'level3+'!C$1)+3),FALSE))</f>
        <v>44.8</v>
      </c>
      <c r="K39" s="12">
        <f>IF(VLOOKUP($F39,'level3+'!$B$10:$BF$468,((3*'level3+'!D$1)+3),FALSE)=0,"",VLOOKUP($F39,'level3+'!$B$10:$BF$468,((3*'level3+'!D$1)+3),FALSE))</f>
        <v>47.5</v>
      </c>
      <c r="L39" s="12">
        <f>IF(VLOOKUP($F39,'level3+'!$B$10:$BF$468,((3*'level3+'!E$1)+3),FALSE)=0,"",VLOOKUP($F39,'level3+'!$B$10:$BF$468,((3*'level3+'!E$1)+3),FALSE))</f>
        <v>45.7</v>
      </c>
      <c r="M39" s="12">
        <f>IF(VLOOKUP($F39,'level3+'!$B$10:$BF$468,((3*'level3+'!F$1)+3),FALSE)=0,"",VLOOKUP($F39,'level3+'!$B$10:$BF$468,((3*'level3+'!F$1)+3),FALSE))</f>
        <v>56.6</v>
      </c>
      <c r="N39" s="12">
        <f>IF(VLOOKUP($F39,'level3+'!$B$10:$BF$468,((3*'level3+'!G$1)+3),FALSE)=0,"",VLOOKUP($F39,'level3+'!$B$10:$BF$468,((3*'level3+'!G$1)+3),FALSE))</f>
        <v>58.6</v>
      </c>
      <c r="O39" s="12">
        <f>IF(VLOOKUP($F39,'level3+'!$B$10:$BF$468,((3*'level3+'!H$1)+3),FALSE)=0,"",VLOOKUP($F39,'level3+'!$B$10:$BF$468,((3*'level3+'!H$1)+3),FALSE))</f>
        <v>51.3</v>
      </c>
      <c r="P39" s="12">
        <f>IF(VLOOKUP($F39,'level3+'!$B$10:$BF$468,((3*'level3+'!I$1)+3),FALSE)=0,"",VLOOKUP($F39,'level3+'!$B$10:$BF$468,((3*'level3+'!I$1)+3),FALSE))</f>
        <v>54.3</v>
      </c>
      <c r="Q39" s="12">
        <f>IF(VLOOKUP($F39,'level3+'!$B$10:$BF$468,((3*'level3+'!J$1)+3),FALSE)=0,"",VLOOKUP($F39,'level3+'!$B$10:$BF$468,((3*'level3+'!J$1)+3),FALSE))</f>
        <v>55.3</v>
      </c>
      <c r="R39" s="12">
        <f>IF(VLOOKUP($F39,'level3+'!$B$10:$BF$468,((3*'level3+'!K$1)+3),FALSE)=0,"",VLOOKUP($F39,'level3+'!$B$10:$BF$468,((3*'level3+'!K$1)+3),FALSE))</f>
        <v>54</v>
      </c>
      <c r="S39" s="12">
        <f>IF(VLOOKUP($F39,'level3+'!$B$10:$BF$468,((3*'level3+'!L$1)+3),FALSE)=0,"",VLOOKUP($F39,'level3+'!$B$10:$BF$468,((3*'level3+'!L$1)+3),FALSE))</f>
        <v>62.3</v>
      </c>
      <c r="T39" s="12">
        <f>IF(VLOOKUP($F39,'level3+'!$B$10:$BF$468,((3*'level3+'!M$1)+3),FALSE)=0,"",VLOOKUP($F39,'level3+'!$B$10:$BF$468,((3*'level3+'!M$1)+3),FALSE))</f>
        <v>56.5</v>
      </c>
      <c r="U39" s="12">
        <f>IF(VLOOKUP($F39,'level3+'!$B$10:$BF$468,((3*'level3+'!N$1)+3),FALSE)=0,"",VLOOKUP($F39,'level3+'!$B$10:$BF$468,((3*'level3+'!N$1)+3),FALSE))</f>
        <v>63.3</v>
      </c>
      <c r="V39" s="12">
        <f>IF(VLOOKUP($F39,'level3+'!$B$10:$BF$468,((3*'level3+'!O$1)+3),FALSE)=0,"",VLOOKUP($F39,'level3+'!$B$10:$BF$468,((3*'level3+'!O$1)+3),FALSE))</f>
        <v>68.7</v>
      </c>
      <c r="W39" s="12">
        <f>IF(VLOOKUP($F39,'level3+'!$B$10:$BF$468,((3*'level3+'!P$1)+3),FALSE)=0,"",VLOOKUP($F39,'level3+'!$B$10:$BF$468,((3*'level3+'!P$1)+3),FALSE))</f>
        <v>64</v>
      </c>
      <c r="X39" s="12">
        <f>IF(VLOOKUP($F39,'level3+'!$B$10:$BF$468,((3*'level3+'!Q$1)+3),FALSE)=0,"",VLOOKUP($F39,'level3+'!$B$10:$BF$468,((3*'level3+'!Q$1)+3),FALSE))</f>
        <v>70.2</v>
      </c>
      <c r="Y39" s="12">
        <f>IF(VLOOKUP($F39,'level3+'!$B$10:$BF$468,((3*'level3+'!R$1)+3),FALSE)=0,"",VLOOKUP($F39,'level3+'!$B$10:$BF$468,((3*'level3+'!R$1)+3),FALSE))</f>
        <v>65.8</v>
      </c>
      <c r="Z39" s="47">
        <f>IF(VLOOKUP($F39,'level3+'!$B$10:$BF$468,((3*'level3+'!S$1)+3),FALSE)=0,"",VLOOKUP($F39,'level3+'!$B$10:$BF$468,((3*'level3+'!S$1)+3),FALSE))</f>
        <v>75.7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Stafford to Rural as a Region</v>
      </c>
      <c r="G42" s="69"/>
      <c r="H42" s="70"/>
      <c r="I42" s="19">
        <f>((I39-I40))</f>
        <v>1.6946122996788517</v>
      </c>
      <c r="J42" s="19">
        <f>((J39-J40))</f>
        <v>-0.17282393395344542</v>
      </c>
      <c r="K42" s="19">
        <f t="shared" ref="K42:Z42" si="9">((K39-K40))</f>
        <v>1.7264477095937778</v>
      </c>
      <c r="L42" s="19">
        <f t="shared" si="9"/>
        <v>-1.267923202996954</v>
      </c>
      <c r="M42" s="19">
        <f t="shared" si="9"/>
        <v>10.636349528470816</v>
      </c>
      <c r="N42" s="19">
        <f t="shared" si="9"/>
        <v>11.01046831955923</v>
      </c>
      <c r="O42" s="19">
        <f t="shared" si="9"/>
        <v>1.9379477974721411</v>
      </c>
      <c r="P42" s="19">
        <f t="shared" si="9"/>
        <v>3.6979539487581832</v>
      </c>
      <c r="Q42" s="19">
        <f t="shared" si="9"/>
        <v>2.8605343304284929</v>
      </c>
      <c r="R42" s="19">
        <f t="shared" si="9"/>
        <v>0.72445558609441463</v>
      </c>
      <c r="S42" s="19">
        <f t="shared" si="9"/>
        <v>7.7299694928564904</v>
      </c>
      <c r="T42" s="19">
        <f t="shared" si="9"/>
        <v>1.3396808670781226</v>
      </c>
      <c r="U42" s="19">
        <f t="shared" si="9"/>
        <v>7.358825298487254</v>
      </c>
      <c r="V42" s="19">
        <f t="shared" si="9"/>
        <v>12.011413386181431</v>
      </c>
      <c r="W42" s="19">
        <f t="shared" si="9"/>
        <v>6.6108337230175138</v>
      </c>
      <c r="X42" s="19">
        <f t="shared" si="9"/>
        <v>12.053420342712471</v>
      </c>
      <c r="Y42" s="19">
        <f t="shared" si="9"/>
        <v>6.0291236997004205</v>
      </c>
      <c r="Z42" s="38">
        <f t="shared" si="9"/>
        <v>16.160124088582954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Stafford to England</v>
      </c>
      <c r="G43" s="53"/>
      <c r="H43" s="54"/>
      <c r="I43" s="19">
        <f>(I39-I41)</f>
        <v>2.7000000000000028</v>
      </c>
      <c r="J43" s="19">
        <f>(J39-J41)</f>
        <v>0.79999999999999716</v>
      </c>
      <c r="K43" s="19">
        <f t="shared" ref="K43:Z43" si="10">(K39-K41)</f>
        <v>2.7000000000000028</v>
      </c>
      <c r="L43" s="19">
        <f t="shared" si="10"/>
        <v>-9.9999999999994316E-2</v>
      </c>
      <c r="M43" s="19">
        <f t="shared" si="10"/>
        <v>11</v>
      </c>
      <c r="N43" s="19">
        <f t="shared" si="10"/>
        <v>11.700000000000003</v>
      </c>
      <c r="O43" s="19">
        <f t="shared" si="10"/>
        <v>2.5999999999999943</v>
      </c>
      <c r="P43" s="19">
        <f t="shared" si="10"/>
        <v>3.7999999999999972</v>
      </c>
      <c r="Q43" s="19">
        <f t="shared" si="10"/>
        <v>2.1999999999999957</v>
      </c>
      <c r="R43" s="19">
        <f t="shared" si="10"/>
        <v>0.20000000000000284</v>
      </c>
      <c r="S43" s="19">
        <f t="shared" si="10"/>
        <v>7.5</v>
      </c>
      <c r="T43" s="19">
        <f t="shared" si="10"/>
        <v>0.89999999999999858</v>
      </c>
      <c r="U43" s="19">
        <f t="shared" si="10"/>
        <v>6.5999999999999943</v>
      </c>
      <c r="V43" s="19">
        <f t="shared" si="10"/>
        <v>11.700000000000003</v>
      </c>
      <c r="W43" s="19">
        <f t="shared" si="10"/>
        <v>6.2999999999999972</v>
      </c>
      <c r="X43" s="19">
        <f t="shared" si="10"/>
        <v>11.700000000000003</v>
      </c>
      <c r="Y43" s="19">
        <f t="shared" si="10"/>
        <v>4.5999999999999943</v>
      </c>
      <c r="Z43" s="50">
        <f t="shared" si="10"/>
        <v>14.400000000000006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Stafford</v>
      </c>
      <c r="G48" s="10"/>
      <c r="H48" s="11"/>
      <c r="I48" s="12">
        <f>IF(VLOOKUP($F48,participation!$B$10:$L$468,participation!E$1,FALSE)=0,"",VLOOKUP($F48,participation!$B$10:$L$468,participation!E$1,FALSE))</f>
        <v>5961</v>
      </c>
      <c r="J48" s="13">
        <f>IF(VLOOKUP($F48,participation!$B$10:$L$468,participation!F$1,FALSE)=0,"",VLOOKUP($F48,participation!$B$10:$L$468,participation!F$1,FALSE))</f>
        <v>5168</v>
      </c>
      <c r="K48" s="13">
        <f>IF(VLOOKUP($F48,participation!$B$10:$L$468,participation!G$1,FALSE)=0,"",VLOOKUP($F48,participation!$B$10:$L$468,participation!G$1,FALSE))</f>
        <v>5099</v>
      </c>
      <c r="L48" s="13">
        <f>IF(VLOOKUP($F48,participation!$B$10:$L$468,participation!H$1,FALSE)=0,"",VLOOKUP($F48,participation!$B$10:$L$468,participation!H$1,FALSE))</f>
        <v>4018</v>
      </c>
      <c r="M48" s="13">
        <f>IF(VLOOKUP($F48,participation!$B$10:$L$468,participation!I$1,FALSE)=0,"",VLOOKUP($F48,participation!$B$10:$L$468,participation!I$1,FALSE))</f>
        <v>4125</v>
      </c>
      <c r="N48" s="35">
        <f>IF(VLOOKUP($F48,participation!$B$10:$L$468,participation!J$1,FALSE)=0,"",VLOOKUP($F48,participation!$B$10:$L$468,participation!J$1,FALSE))</f>
        <v>4174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Stafford to Rural as a Region</v>
      </c>
      <c r="G51" s="66"/>
      <c r="H51" s="67"/>
      <c r="I51" s="19">
        <f>100*((I48-I49))/I49</f>
        <v>-4.6758769482500568</v>
      </c>
      <c r="J51" s="19">
        <f>100*((J48-J49))/J49</f>
        <v>-12.288280917861483</v>
      </c>
      <c r="K51" s="19">
        <f t="shared" ref="K51:N51" si="12">100*((K48-K49))/K49</f>
        <v>-9.9414679070226111</v>
      </c>
      <c r="L51" s="19">
        <f t="shared" si="12"/>
        <v>-18.726497724553088</v>
      </c>
      <c r="M51" s="19">
        <f t="shared" si="12"/>
        <v>-11.227843513103725</v>
      </c>
      <c r="N51" s="38">
        <f t="shared" si="12"/>
        <v>-12.071694475315722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Stafford to England</v>
      </c>
      <c r="G52" s="53"/>
      <c r="H52" s="54"/>
      <c r="I52" s="19">
        <f>100*(I48-I50)/I50</f>
        <v>-12.183264584560989</v>
      </c>
      <c r="J52" s="19">
        <f>100*(J48-J50)/J50</f>
        <v>-21.554341226472374</v>
      </c>
      <c r="K52" s="19">
        <f t="shared" ref="K52:N52" si="13">100*(K48-K50)/K50</f>
        <v>-18.114661955998073</v>
      </c>
      <c r="L52" s="19">
        <f t="shared" si="13"/>
        <v>-23.37909992372235</v>
      </c>
      <c r="M52" s="19">
        <f t="shared" si="13"/>
        <v>-16.039079991858333</v>
      </c>
      <c r="N52" s="38">
        <f t="shared" si="13"/>
        <v>-18.967190836730733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s8M6ayHSM9NXTjC/dO1YDgg9ivnAlOeI7DclPQRftMEPdpb7j623svxPDbWIg9mahct5dbTZZvwnCv7xV+6PCg==" saltValue="tbzpa1vAzEQRMoRMPTK/Z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2023-02-02T16:04:20Z</dcterms:modified>
</cp:coreProperties>
</file>