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B987B948-A6E2-4E1D-A800-30F1DEE68E7A}" xr6:coauthVersionLast="47" xr6:coauthVersionMax="47" xr10:uidLastSave="{0400456F-948B-410C-972D-58DADB675D3C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<sst xmlns="http://schemas.openxmlformats.org/spreadsheetml/2006/main" count="9140" uniqueCount="1378">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</sst>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9.3988721353437583</c:v>
                </c:pt>
                <c:pt idx="1">
                  <c:v>18.509055622042421</c:v>
                </c:pt>
                <c:pt idx="2">
                  <c:v>16.944790013298441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1376.579222370136</c:v>
                </c:pt>
                <c:pt idx="1">
                  <c:v>1087.2553233399326</c:v>
                </c:pt>
                <c:pt idx="2">
                  <c:v>1171.6848540697399</c:v>
                </c:pt>
                <c:pt idx="3">
                  <c:v>1047.5250864166771</c:v>
                </c:pt>
                <c:pt idx="4">
                  <c:v>937.50026678709048</c:v>
                </c:pt>
                <c:pt idx="5">
                  <c:v>1065.6465641178957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39</c:v>
                </c:pt>
                <c:pt idx="1">
                  <c:v>40.299999999999997</c:v>
                </c:pt>
                <c:pt idx="2">
                  <c:v>38.200000000000003</c:v>
                </c:pt>
                <c:pt idx="3">
                  <c:v>41</c:v>
                </c:pt>
                <c:pt idx="4">
                  <c:v>39.200000000000003</c:v>
                </c:pt>
                <c:pt idx="5">
                  <c:v>42.3</c:v>
                </c:pt>
                <c:pt idx="6">
                  <c:v>46</c:v>
                </c:pt>
                <c:pt idx="7">
                  <c:v>47.4</c:v>
                </c:pt>
                <c:pt idx="8">
                  <c:v>48.9</c:v>
                </c:pt>
                <c:pt idx="9">
                  <c:v>48</c:v>
                </c:pt>
                <c:pt idx="10">
                  <c:v>48.4</c:v>
                </c:pt>
                <c:pt idx="11">
                  <c:v>48.3</c:v>
                </c:pt>
                <c:pt idx="12">
                  <c:v>50</c:v>
                </c:pt>
                <c:pt idx="13">
                  <c:v>54.2</c:v>
                </c:pt>
                <c:pt idx="14">
                  <c:v>50.9</c:v>
                </c:pt>
                <c:pt idx="15">
                  <c:v>51.7</c:v>
                </c:pt>
                <c:pt idx="16">
                  <c:v>55.2</c:v>
                </c:pt>
                <c:pt idx="17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5193.7307124434919</c:v>
                </c:pt>
                <c:pt idx="1">
                  <c:v>5177.9084610828286</c:v>
                </c:pt>
                <c:pt idx="2">
                  <c:v>5205.3615847207693</c:v>
                </c:pt>
                <c:pt idx="3">
                  <c:v>4356.5665398761575</c:v>
                </c:pt>
                <c:pt idx="4">
                  <c:v>4223.4062318916422</c:v>
                </c:pt>
                <c:pt idx="5">
                  <c:v>4299.6289789184602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806.32180949730287</c:v>
                </c:pt>
                <c:pt idx="1">
                  <c:v>771.19095336185842</c:v>
                </c:pt>
                <c:pt idx="2">
                  <c:v>590.56770044327072</c:v>
                </c:pt>
                <c:pt idx="3">
                  <c:v>465.82294825566584</c:v>
                </c:pt>
                <c:pt idx="4">
                  <c:v>487.76470169781362</c:v>
                </c:pt>
                <c:pt idx="5">
                  <c:v>438.49808360804661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624840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230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Suffolk was consistently lower than that of England , and was lower than the rural situation at the beginning of the period before increasing above 'Rural as a Region' during the period considererd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here</a:t>
          </a:r>
          <a:r>
            <a:rPr lang="en-GB" sz="1200">
              <a:effectLst/>
              <a:latin typeface="Avenir Next LT Pro" panose="020B0504020202020204" pitchFamily="34" charset="0"/>
            </a:rPr>
            <a:t>.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Suffolk was generally between the rural and England situations over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Suffolk was consistently below both the rural and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England situations but with a similar upward trajectory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Suffolk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Suffolk was generally between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341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Suffolk</v>
      </c>
      <c r="G12" s="10"/>
      <c r="H12" s="11"/>
      <c r="I12" s="12">
        <f>IF(VLOOKUP($F12,'E&amp;T'!$B$10:$Q$468,'E&amp;T'!O$1,FALSE)=0,"",VLOOKUP($F12,'E&amp;T'!$B$10:$Q$468,'E&amp;T'!O$1,FALSE))</f>
        <v>9.3988721353437583</v>
      </c>
      <c r="J12" s="13">
        <f>IF(VLOOKUP($F12,'E&amp;T'!$B$10:$Q$468,'E&amp;T'!P$1,FALSE)=0,"",VLOOKUP($F12,'E&amp;T'!$B$10:$Q$468,'E&amp;T'!P$1,FALSE))</f>
        <v>18.509055622042421</v>
      </c>
      <c r="K12" s="35">
        <f>IF(VLOOKUP($F12,'E&amp;T'!$B$10:$Q$468,'E&amp;T'!Q$1,FALSE)=0,"",VLOOKUP($F12,'E&amp;T'!$B$10:$Q$468,'E&amp;T'!Q$1,FALSE))</f>
        <v>16.944790013298441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Suffolk to Rural as a Region</v>
      </c>
      <c r="G15" s="66"/>
      <c r="H15" s="67"/>
      <c r="I15" s="19">
        <f>100*((I12-I13))/I13</f>
        <v>-15.17702259655713</v>
      </c>
      <c r="J15" s="19">
        <f>100*((J12-J13))/J13</f>
        <v>7.4636529163075096</v>
      </c>
      <c r="K15" s="38">
        <f t="shared" ref="K15" si="0">100*((K12-K13))/K13</f>
        <v>5.4925408885521572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Suffolk to England</v>
      </c>
      <c r="G16" s="53"/>
      <c r="H16" s="54"/>
      <c r="I16" s="19">
        <f>100*(I12-I14)/I14</f>
        <v>-39.14892557876145</v>
      </c>
      <c r="J16" s="19">
        <f>100*(J12-J14)/J14</f>
        <v>-34.39016105324329</v>
      </c>
      <c r="K16" s="38">
        <f t="shared" ref="K16" si="1">100*(K12-K14)/K14</f>
        <v>-42.967007356991466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Suffolk</v>
      </c>
      <c r="G21" s="10"/>
      <c r="H21" s="11"/>
      <c r="I21" s="12">
        <f>IF(VLOOKUP($F21,appstarts!$B$10:$L$468,appstarts!E$1,FALSE)=0,"",VLOOKUP($F21,appstarts!$B$10:$L$468,appstarts!E$1,FALSE))</f>
        <v>1376.579222370136</v>
      </c>
      <c r="J21" s="13">
        <f>IF(VLOOKUP($F21,appstarts!$B$10:$L$468,appstarts!F$1,FALSE)=0,"",VLOOKUP($F21,appstarts!$B$10:$L$468,appstarts!F$1,FALSE))</f>
        <v>1087.2553233399326</v>
      </c>
      <c r="K21" s="13">
        <f>IF(VLOOKUP($F21,appstarts!$B$10:$L$468,appstarts!G$1,FALSE)=0,"",VLOOKUP($F21,appstarts!$B$10:$L$468,appstarts!G$1,FALSE))</f>
        <v>1171.6848540697399</v>
      </c>
      <c r="L21" s="13">
        <f>IF(VLOOKUP($F21,appstarts!$B$10:$L$468,appstarts!H$1,FALSE)=0,"",VLOOKUP($F21,appstarts!$B$10:$L$468,appstarts!H$1,FALSE))</f>
        <v>1047.5250864166771</v>
      </c>
      <c r="M21" s="13">
        <f>IF(VLOOKUP($F21,appstarts!$B$10:$L$468,appstarts!I$1,FALSE)=0,"",VLOOKUP($F21,appstarts!$B$10:$L$468,appstarts!I$1,FALSE))</f>
        <v>937.50026678709048</v>
      </c>
      <c r="N21" s="35">
        <f>IF(VLOOKUP($F21,appstarts!$B$10:$L$468,appstarts!J$1,FALSE)=0,"",VLOOKUP($F21,appstarts!$B$10:$L$468,appstarts!J$1,FALSE))</f>
        <v>1065.6465641178957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Suffolk to Rural as a Region</v>
      </c>
      <c r="G24" s="66"/>
      <c r="H24" s="67"/>
      <c r="I24" s="19">
        <f>100*((I21-I22))/I22</f>
        <v>-16.000212041617111</v>
      </c>
      <c r="J24" s="19">
        <f>100*((J21-J22))/J22</f>
        <v>-14.218743935534196</v>
      </c>
      <c r="K24" s="19">
        <f t="shared" ref="K24:N24" si="3">100*((K21-K22))/K22</f>
        <v>-10.186127185864652</v>
      </c>
      <c r="L24" s="19">
        <f t="shared" si="3"/>
        <v>-6.4427787363188633</v>
      </c>
      <c r="M24" s="19">
        <f t="shared" si="3"/>
        <v>-12.444368501404851</v>
      </c>
      <c r="N24" s="38">
        <f t="shared" si="3"/>
        <v>-8.7381076495996552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Suffolk to England</v>
      </c>
      <c r="G25" s="53"/>
      <c r="H25" s="54"/>
      <c r="I25" s="19">
        <f>100*(I21-I23)/I23</f>
        <v>-3.0578012415397189</v>
      </c>
      <c r="J25" s="19">
        <f>100*(J21-J23)/J23</f>
        <v>1.1400300781332653</v>
      </c>
      <c r="K25" s="19">
        <f t="shared" ref="K25:N25" si="4">100*(K21-K23)/K23</f>
        <v>4.4282401131675506</v>
      </c>
      <c r="L25" s="19">
        <f t="shared" si="4"/>
        <v>14.109486537764395</v>
      </c>
      <c r="M25" s="19">
        <f t="shared" si="4"/>
        <v>2.7960818845493951</v>
      </c>
      <c r="N25" s="38">
        <f t="shared" si="4"/>
        <v>7.5324484478199443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Suffolk</v>
      </c>
      <c r="G30" s="10"/>
      <c r="H30" s="11"/>
      <c r="I30" s="12">
        <f>IF(VLOOKUP($F30,appachieve!$B$10:$L$468,appachieve!E$1,FALSE)=0,"",VLOOKUP($F30,appachieve!$B$10:$L$468,appachieve!E$1,FALSE))</f>
        <v>806.32180949730287</v>
      </c>
      <c r="J30" s="13">
        <f>IF(VLOOKUP($F30,appachieve!$B$10:$L$468,appachieve!F$1,FALSE)=0,"",VLOOKUP($F30,appachieve!$B$10:$L$468,appachieve!F$1,FALSE))</f>
        <v>771.19095336185842</v>
      </c>
      <c r="K30" s="13">
        <f>IF(VLOOKUP($F30,appachieve!$B$10:$L$468,appachieve!G$1,FALSE)=0,"",VLOOKUP($F30,appachieve!$B$10:$L$468,appachieve!G$1,FALSE))</f>
        <v>590.56770044327072</v>
      </c>
      <c r="L30" s="13">
        <f>IF(VLOOKUP($F30,appachieve!$B$10:$L$468,appachieve!H$1,FALSE)=0,"",VLOOKUP($F30,appachieve!$B$10:$L$468,appachieve!H$1,FALSE))</f>
        <v>465.82294825566584</v>
      </c>
      <c r="M30" s="13">
        <f>IF(VLOOKUP($F30,appachieve!$B$10:$L$468,appachieve!I$1,FALSE)=0,"",VLOOKUP($F30,appachieve!$B$10:$L$468,appachieve!I$1,FALSE))</f>
        <v>487.76470169781362</v>
      </c>
      <c r="N30" s="35">
        <f>IF(VLOOKUP($F30,appachieve!$B$10:$L$468,appachieve!J$1,FALSE)=0,"",VLOOKUP($F30,appachieve!$B$10:$L$468,appachieve!J$1,FALSE))</f>
        <v>438.49808360804661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Suffolk to Rural as a Region</v>
      </c>
      <c r="G33" s="66"/>
      <c r="H33" s="67"/>
      <c r="I33" s="19">
        <f>100*((I30-I31))/I31</f>
        <v>-14.457120241574353</v>
      </c>
      <c r="J33" s="19">
        <f>100*((J30-J31))/J31</f>
        <v>-17.228386018499847</v>
      </c>
      <c r="K33" s="19">
        <f t="shared" ref="K33:N33" si="6">100*((K30-K31))/K31</f>
        <v>-10.03476177548121</v>
      </c>
      <c r="L33" s="19">
        <f t="shared" si="6"/>
        <v>-13.020108114073977</v>
      </c>
      <c r="M33" s="19">
        <f t="shared" si="6"/>
        <v>-10.556614202871881</v>
      </c>
      <c r="N33" s="38">
        <f t="shared" si="6"/>
        <v>-9.2015603210577499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Suffolk to England</v>
      </c>
      <c r="G34" s="53"/>
      <c r="H34" s="54"/>
      <c r="I34" s="19">
        <f>100*(I30-I32)/I32</f>
        <v>1.169612233036746</v>
      </c>
      <c r="J34" s="19">
        <f>100*(J30-J32)/J32</f>
        <v>-2.3808919795115924</v>
      </c>
      <c r="K34" s="19">
        <f t="shared" ref="K34:N34" si="7">100*(K30-K32)/K32</f>
        <v>11.849943265770971</v>
      </c>
      <c r="L34" s="19">
        <f t="shared" si="7"/>
        <v>11.440896711881779</v>
      </c>
      <c r="M34" s="19">
        <f t="shared" si="7"/>
        <v>9.8569147968048689</v>
      </c>
      <c r="N34" s="38">
        <f t="shared" si="7"/>
        <v>12.724443086901443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Suffolk</v>
      </c>
      <c r="G39" s="10"/>
      <c r="H39" s="11"/>
      <c r="I39" s="12">
        <f>IF(VLOOKUP($F39,'level3+'!$B$10:$BF$468,((3*'level3+'!B$1)+3),FALSE)=0,"",VLOOKUP($F39,'level3+'!$B$10:$BF$468,((3*'level3+'!B$1)+3),FALSE))</f>
        <v>39</v>
      </c>
      <c r="J39" s="12">
        <f>IF(VLOOKUP($F39,'level3+'!$B$10:$BF$468,((3*'level3+'!C$1)+3),FALSE)=0,"",VLOOKUP($F39,'level3+'!$B$10:$BF$468,((3*'level3+'!C$1)+3),FALSE))</f>
        <v>40.299999999999997</v>
      </c>
      <c r="K39" s="12">
        <f>IF(VLOOKUP($F39,'level3+'!$B$10:$BF$468,((3*'level3+'!D$1)+3),FALSE)=0,"",VLOOKUP($F39,'level3+'!$B$10:$BF$468,((3*'level3+'!D$1)+3),FALSE))</f>
        <v>38.200000000000003</v>
      </c>
      <c r="L39" s="12">
        <f>IF(VLOOKUP($F39,'level3+'!$B$10:$BF$468,((3*'level3+'!E$1)+3),FALSE)=0,"",VLOOKUP($F39,'level3+'!$B$10:$BF$468,((3*'level3+'!E$1)+3),FALSE))</f>
        <v>41</v>
      </c>
      <c r="M39" s="12">
        <f>IF(VLOOKUP($F39,'level3+'!$B$10:$BF$468,((3*'level3+'!F$1)+3),FALSE)=0,"",VLOOKUP($F39,'level3+'!$B$10:$BF$468,((3*'level3+'!F$1)+3),FALSE))</f>
        <v>39.200000000000003</v>
      </c>
      <c r="N39" s="12">
        <f>IF(VLOOKUP($F39,'level3+'!$B$10:$BF$468,((3*'level3+'!G$1)+3),FALSE)=0,"",VLOOKUP($F39,'level3+'!$B$10:$BF$468,((3*'level3+'!G$1)+3),FALSE))</f>
        <v>42.3</v>
      </c>
      <c r="O39" s="12">
        <f>IF(VLOOKUP($F39,'level3+'!$B$10:$BF$468,((3*'level3+'!H$1)+3),FALSE)=0,"",VLOOKUP($F39,'level3+'!$B$10:$BF$468,((3*'level3+'!H$1)+3),FALSE))</f>
        <v>46</v>
      </c>
      <c r="P39" s="12">
        <f>IF(VLOOKUP($F39,'level3+'!$B$10:$BF$468,((3*'level3+'!I$1)+3),FALSE)=0,"",VLOOKUP($F39,'level3+'!$B$10:$BF$468,((3*'level3+'!I$1)+3),FALSE))</f>
        <v>47.4</v>
      </c>
      <c r="Q39" s="12">
        <f>IF(VLOOKUP($F39,'level3+'!$B$10:$BF$468,((3*'level3+'!J$1)+3),FALSE)=0,"",VLOOKUP($F39,'level3+'!$B$10:$BF$468,((3*'level3+'!J$1)+3),FALSE))</f>
        <v>48.9</v>
      </c>
      <c r="R39" s="12">
        <f>IF(VLOOKUP($F39,'level3+'!$B$10:$BF$468,((3*'level3+'!K$1)+3),FALSE)=0,"",VLOOKUP($F39,'level3+'!$B$10:$BF$468,((3*'level3+'!K$1)+3),FALSE))</f>
        <v>48</v>
      </c>
      <c r="S39" s="12">
        <f>IF(VLOOKUP($F39,'level3+'!$B$10:$BF$468,((3*'level3+'!L$1)+3),FALSE)=0,"",VLOOKUP($F39,'level3+'!$B$10:$BF$468,((3*'level3+'!L$1)+3),FALSE))</f>
        <v>48.4</v>
      </c>
      <c r="T39" s="12">
        <f>IF(VLOOKUP($F39,'level3+'!$B$10:$BF$468,((3*'level3+'!M$1)+3),FALSE)=0,"",VLOOKUP($F39,'level3+'!$B$10:$BF$468,((3*'level3+'!M$1)+3),FALSE))</f>
        <v>48.3</v>
      </c>
      <c r="U39" s="12">
        <f>IF(VLOOKUP($F39,'level3+'!$B$10:$BF$468,((3*'level3+'!N$1)+3),FALSE)=0,"",VLOOKUP($F39,'level3+'!$B$10:$BF$468,((3*'level3+'!N$1)+3),FALSE))</f>
        <v>50</v>
      </c>
      <c r="V39" s="12">
        <f>IF(VLOOKUP($F39,'level3+'!$B$10:$BF$468,((3*'level3+'!O$1)+3),FALSE)=0,"",VLOOKUP($F39,'level3+'!$B$10:$BF$468,((3*'level3+'!O$1)+3),FALSE))</f>
        <v>54.2</v>
      </c>
      <c r="W39" s="12">
        <f>IF(VLOOKUP($F39,'level3+'!$B$10:$BF$468,((3*'level3+'!P$1)+3),FALSE)=0,"",VLOOKUP($F39,'level3+'!$B$10:$BF$468,((3*'level3+'!P$1)+3),FALSE))</f>
        <v>50.9</v>
      </c>
      <c r="X39" s="12">
        <f>IF(VLOOKUP($F39,'level3+'!$B$10:$BF$468,((3*'level3+'!Q$1)+3),FALSE)=0,"",VLOOKUP($F39,'level3+'!$B$10:$BF$468,((3*'level3+'!Q$1)+3),FALSE))</f>
        <v>51.7</v>
      </c>
      <c r="Y39" s="12">
        <f>IF(VLOOKUP($F39,'level3+'!$B$10:$BF$468,((3*'level3+'!R$1)+3),FALSE)=0,"",VLOOKUP($F39,'level3+'!$B$10:$BF$468,((3*'level3+'!R$1)+3),FALSE))</f>
        <v>55.2</v>
      </c>
      <c r="Z39" s="47">
        <f>IF(VLOOKUP($F39,'level3+'!$B$10:$BF$468,((3*'level3+'!S$1)+3),FALSE)=0,"",VLOOKUP($F39,'level3+'!$B$10:$BF$468,((3*'level3+'!S$1)+3),FALSE))</f>
        <v>54.5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Suffolk to Rural as a Region</v>
      </c>
      <c r="G42" s="69"/>
      <c r="H42" s="70"/>
      <c r="I42" s="19">
        <f>((I39-I40))</f>
        <v>-5.4053877003211497</v>
      </c>
      <c r="J42" s="19">
        <f>((J39-J40))</f>
        <v>-4.6728239339534454</v>
      </c>
      <c r="K42" s="19">
        <f t="shared" ref="K42:Z42" si="9">((K39-K40))</f>
        <v>-7.5735522904062194</v>
      </c>
      <c r="L42" s="19">
        <f t="shared" si="9"/>
        <v>-5.9679232029969569</v>
      </c>
      <c r="M42" s="19">
        <f t="shared" si="9"/>
        <v>-6.7636504715291821</v>
      </c>
      <c r="N42" s="19">
        <f t="shared" si="9"/>
        <v>-5.2895316804407742</v>
      </c>
      <c r="O42" s="19">
        <f t="shared" si="9"/>
        <v>-3.3620522025278561</v>
      </c>
      <c r="P42" s="19">
        <f t="shared" si="9"/>
        <v>-3.2020460512418154</v>
      </c>
      <c r="Q42" s="19">
        <f t="shared" si="9"/>
        <v>-3.5394656695715057</v>
      </c>
      <c r="R42" s="19">
        <f t="shared" si="9"/>
        <v>-5.2755444139055854</v>
      </c>
      <c r="S42" s="19">
        <f t="shared" si="9"/>
        <v>-6.1700305071435082</v>
      </c>
      <c r="T42" s="19">
        <f t="shared" si="9"/>
        <v>-6.8603191329218802</v>
      </c>
      <c r="U42" s="19">
        <f t="shared" si="9"/>
        <v>-5.9411747015127432</v>
      </c>
      <c r="V42" s="19">
        <f t="shared" si="9"/>
        <v>-2.488586613818569</v>
      </c>
      <c r="W42" s="19">
        <f t="shared" si="9"/>
        <v>-6.4891662769824876</v>
      </c>
      <c r="X42" s="19">
        <f t="shared" si="9"/>
        <v>-6.4465796572875291</v>
      </c>
      <c r="Y42" s="19">
        <f t="shared" si="9"/>
        <v>-4.5708763002995738</v>
      </c>
      <c r="Z42" s="38">
        <f t="shared" si="9"/>
        <v>-5.0398759114170488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Suffolk to England</v>
      </c>
      <c r="G43" s="53"/>
      <c r="H43" s="54"/>
      <c r="I43" s="19">
        <f>(I39-I41)</f>
        <v>-4.3999999999999986</v>
      </c>
      <c r="J43" s="19">
        <f>(J39-J41)</f>
        <v>-3.7000000000000028</v>
      </c>
      <c r="K43" s="19">
        <f t="shared" ref="K43:Z43" si="10">(K39-K41)</f>
        <v>-6.5999999999999943</v>
      </c>
      <c r="L43" s="19">
        <f t="shared" si="10"/>
        <v>-4.7999999999999972</v>
      </c>
      <c r="M43" s="19">
        <f t="shared" si="10"/>
        <v>-6.3999999999999986</v>
      </c>
      <c r="N43" s="19">
        <f t="shared" si="10"/>
        <v>-4.6000000000000014</v>
      </c>
      <c r="O43" s="19">
        <f t="shared" si="10"/>
        <v>-2.7000000000000028</v>
      </c>
      <c r="P43" s="19">
        <f t="shared" si="10"/>
        <v>-3.1000000000000014</v>
      </c>
      <c r="Q43" s="19">
        <f t="shared" si="10"/>
        <v>-4.2000000000000028</v>
      </c>
      <c r="R43" s="19">
        <f t="shared" si="10"/>
        <v>-5.7999999999999972</v>
      </c>
      <c r="S43" s="19">
        <f t="shared" si="10"/>
        <v>-6.3999999999999986</v>
      </c>
      <c r="T43" s="19">
        <f t="shared" si="10"/>
        <v>-7.3000000000000043</v>
      </c>
      <c r="U43" s="19">
        <f t="shared" si="10"/>
        <v>-6.7000000000000028</v>
      </c>
      <c r="V43" s="19">
        <f t="shared" si="10"/>
        <v>-2.7999999999999972</v>
      </c>
      <c r="W43" s="19">
        <f t="shared" si="10"/>
        <v>-6.8000000000000043</v>
      </c>
      <c r="X43" s="19">
        <f t="shared" si="10"/>
        <v>-6.7999999999999972</v>
      </c>
      <c r="Y43" s="19">
        <f t="shared" si="10"/>
        <v>-6</v>
      </c>
      <c r="Z43" s="50">
        <f t="shared" si="10"/>
        <v>-6.7999999999999972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Suffolk</v>
      </c>
      <c r="G48" s="10"/>
      <c r="H48" s="11"/>
      <c r="I48" s="12">
        <f>IF(VLOOKUP($F48,participation!$B$10:$L$468,participation!E$1,FALSE)=0,"",VLOOKUP($F48,participation!$B$10:$L$468,participation!E$1,FALSE))</f>
        <v>5193.7307124434919</v>
      </c>
      <c r="J48" s="13">
        <f>IF(VLOOKUP($F48,participation!$B$10:$L$468,participation!F$1,FALSE)=0,"",VLOOKUP($F48,participation!$B$10:$L$468,participation!F$1,FALSE))</f>
        <v>5177.9084610828286</v>
      </c>
      <c r="K48" s="13">
        <f>IF(VLOOKUP($F48,participation!$B$10:$L$468,participation!G$1,FALSE)=0,"",VLOOKUP($F48,participation!$B$10:$L$468,participation!G$1,FALSE))</f>
        <v>5205.3615847207693</v>
      </c>
      <c r="L48" s="13">
        <f>IF(VLOOKUP($F48,participation!$B$10:$L$468,participation!H$1,FALSE)=0,"",VLOOKUP($F48,participation!$B$10:$L$468,participation!H$1,FALSE))</f>
        <v>4356.5665398761575</v>
      </c>
      <c r="M48" s="13">
        <f>IF(VLOOKUP($F48,participation!$B$10:$L$468,participation!I$1,FALSE)=0,"",VLOOKUP($F48,participation!$B$10:$L$468,participation!I$1,FALSE))</f>
        <v>4223.4062318916422</v>
      </c>
      <c r="N48" s="35">
        <f>IF(VLOOKUP($F48,participation!$B$10:$L$468,participation!J$1,FALSE)=0,"",VLOOKUP($F48,participation!$B$10:$L$468,participation!J$1,FALSE))</f>
        <v>4299.6289789184602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Suffolk to Rural as a Region</v>
      </c>
      <c r="G51" s="66"/>
      <c r="H51" s="67"/>
      <c r="I51" s="19">
        <f>100*((I48-I49))/I49</f>
        <v>-16.945508214961194</v>
      </c>
      <c r="J51" s="19">
        <f>100*((J48-J49))/J49</f>
        <v>-12.120113705200229</v>
      </c>
      <c r="K51" s="19">
        <f t="shared" ref="K51:N51" si="12">100*((K48-K49))/K49</f>
        <v>-8.0629097209007554</v>
      </c>
      <c r="L51" s="19">
        <f t="shared" si="12"/>
        <v>-11.878192983633459</v>
      </c>
      <c r="M51" s="19">
        <f t="shared" si="12"/>
        <v>-9.110089957522959</v>
      </c>
      <c r="N51" s="38">
        <f t="shared" si="12"/>
        <v>-9.4252298751488599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Suffolk to England</v>
      </c>
      <c r="G52" s="53"/>
      <c r="H52" s="54"/>
      <c r="I52" s="19">
        <f>100*(I48-I50)/I50</f>
        <v>-23.48658349376117</v>
      </c>
      <c r="J52" s="19">
        <f>100*(J48-J50)/J50</f>
        <v>-21.403939570691733</v>
      </c>
      <c r="K52" s="19">
        <f t="shared" ref="K52:N52" si="13">100*(K48-K50)/K50</f>
        <v>-16.406590898975921</v>
      </c>
      <c r="L52" s="19">
        <f t="shared" si="13"/>
        <v>-16.922834861247949</v>
      </c>
      <c r="M52" s="19">
        <f t="shared" si="13"/>
        <v>-14.036103564183959</v>
      </c>
      <c r="N52" s="38">
        <f t="shared" si="13"/>
        <v>-16.528266765318186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b5vxUIAOavWeNV51J4oKgLEXv82Xi4BZ3+dK64uxKrf3MZ8kF13UT6bnWoR4wCFrbYXuAr7FyZkre7J/ms/NdQ==" saltValue="PVfJnQC6+FYgQRZbZj4Ay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2023-02-03T09:36:26Z</dcterms:modified>
</cp:coreProperties>
</file>