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956FDBFD-C96C-4510-9708-AF4DB6E244EE}" xr6:coauthVersionLast="47" xr6:coauthVersionMax="47" xr10:uidLastSave="{727850E0-8887-43C3-8EE7-4E53907185F3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<sst xmlns="http://schemas.openxmlformats.org/spreadsheetml/2006/main" count="9140" uniqueCount="1378">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</sst>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Teignbridge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10.416762691396492</c:v>
                </c:pt>
                <c:pt idx="1">
                  <c:v>18.595874097687883</c:v>
                </c:pt>
                <c:pt idx="2">
                  <c:v>19.818075546138672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Teignbridge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1727</c:v>
                </c:pt>
                <c:pt idx="1">
                  <c:v>1254</c:v>
                </c:pt>
                <c:pt idx="2">
                  <c:v>1296</c:v>
                </c:pt>
                <c:pt idx="3">
                  <c:v>1020</c:v>
                </c:pt>
                <c:pt idx="4">
                  <c:v>1106</c:v>
                </c:pt>
                <c:pt idx="5">
                  <c:v>1236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Teignbridge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41.2</c:v>
                </c:pt>
                <c:pt idx="1">
                  <c:v>45.9</c:v>
                </c:pt>
                <c:pt idx="2">
                  <c:v>48.8</c:v>
                </c:pt>
                <c:pt idx="3">
                  <c:v>50.8</c:v>
                </c:pt>
                <c:pt idx="4">
                  <c:v>49.7</c:v>
                </c:pt>
                <c:pt idx="5">
                  <c:v>54.8</c:v>
                </c:pt>
                <c:pt idx="6">
                  <c:v>57</c:v>
                </c:pt>
                <c:pt idx="7">
                  <c:v>54.2</c:v>
                </c:pt>
                <c:pt idx="8">
                  <c:v>50.6</c:v>
                </c:pt>
                <c:pt idx="9">
                  <c:v>52.8</c:v>
                </c:pt>
                <c:pt idx="10">
                  <c:v>66.8</c:v>
                </c:pt>
                <c:pt idx="11">
                  <c:v>59.6</c:v>
                </c:pt>
                <c:pt idx="12">
                  <c:v>50.3</c:v>
                </c:pt>
                <c:pt idx="13">
                  <c:v>64</c:v>
                </c:pt>
                <c:pt idx="14">
                  <c:v>69.7</c:v>
                </c:pt>
                <c:pt idx="15">
                  <c:v>62.2</c:v>
                </c:pt>
                <c:pt idx="16">
                  <c:v>62.4</c:v>
                </c:pt>
                <c:pt idx="17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Teignbridge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6377</c:v>
                </c:pt>
                <c:pt idx="1">
                  <c:v>6062</c:v>
                </c:pt>
                <c:pt idx="2">
                  <c:v>5868</c:v>
                </c:pt>
                <c:pt idx="3">
                  <c:v>4617</c:v>
                </c:pt>
                <c:pt idx="4">
                  <c:v>4565</c:v>
                </c:pt>
                <c:pt idx="5">
                  <c:v>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Teignbridge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939</c:v>
                </c:pt>
                <c:pt idx="1">
                  <c:v>1153</c:v>
                </c:pt>
                <c:pt idx="2">
                  <c:v>650</c:v>
                </c:pt>
                <c:pt idx="3">
                  <c:v>513</c:v>
                </c:pt>
                <c:pt idx="4">
                  <c:v>565</c:v>
                </c:pt>
                <c:pt idx="5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579120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577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proportion for Teignbridge was consistently lower than that of England, and was lower than the rural situation at the beginning of the period before increasing above 'Rural as a Region'.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Teignbridge was consistently above the England situation but</a:t>
          </a:r>
          <a:r>
            <a:rPr lang="en-GB" sz="1200" baseline="0">
              <a:effectLst/>
              <a:latin typeface="Avenir Next LT Pro" panose="020B0504020202020204" pitchFamily="34" charset="0"/>
            </a:rPr>
            <a:t> moved above and below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Teignbridge was generally above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Teignbridge was consistently below the England situation but moved above and below the rural position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Teignbridge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above the England situation but moved above and below the rural position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272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Teignbridge</v>
      </c>
      <c r="G12" s="10"/>
      <c r="H12" s="11"/>
      <c r="I12" s="12">
        <f>IF(VLOOKUP($F12,'E&amp;T'!$B$10:$Q$468,'E&amp;T'!O$1,FALSE)=0,"",VLOOKUP($F12,'E&amp;T'!$B$10:$Q$468,'E&amp;T'!O$1,FALSE))</f>
        <v>10.416762691396492</v>
      </c>
      <c r="J12" s="13">
        <f>IF(VLOOKUP($F12,'E&amp;T'!$B$10:$Q$468,'E&amp;T'!P$1,FALSE)=0,"",VLOOKUP($F12,'E&amp;T'!$B$10:$Q$468,'E&amp;T'!P$1,FALSE))</f>
        <v>18.595874097687883</v>
      </c>
      <c r="K12" s="35">
        <f>IF(VLOOKUP($F12,'E&amp;T'!$B$10:$Q$468,'E&amp;T'!Q$1,FALSE)=0,"",VLOOKUP($F12,'E&amp;T'!$B$10:$Q$468,'E&amp;T'!Q$1,FALSE))</f>
        <v>19.818075546138672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Teignbridge to Rural as a Region</v>
      </c>
      <c r="G15" s="66"/>
      <c r="H15" s="67"/>
      <c r="I15" s="19">
        <f>100*((I12-I13))/I13</f>
        <v>-5.9907599905831734</v>
      </c>
      <c r="J15" s="19">
        <f>100*((J12-J13))/J13</f>
        <v>7.9677213422717115</v>
      </c>
      <c r="K15" s="38">
        <f t="shared" ref="K15" si="0">100*((K12-K13))/K13</f>
        <v>23.380646395893915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Teignbridge to England</v>
      </c>
      <c r="G16" s="53"/>
      <c r="H16" s="54"/>
      <c r="I16" s="19">
        <f>100*(I12-I14)/I14</f>
        <v>-32.558801456727586</v>
      </c>
      <c r="J16" s="19">
        <f>100*(J12-J14)/J14</f>
        <v>-34.082411899476732</v>
      </c>
      <c r="K16" s="38">
        <f t="shared" ref="K16" si="1">100*(K12-K14)/K14</f>
        <v>-33.296065874262482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Teignbridge</v>
      </c>
      <c r="G21" s="10"/>
      <c r="H21" s="11"/>
      <c r="I21" s="12">
        <f>IF(VLOOKUP($F21,appstarts!$B$10:$L$468,appstarts!E$1,FALSE)=0,"",VLOOKUP($F21,appstarts!$B$10:$L$468,appstarts!E$1,FALSE))</f>
        <v>1727</v>
      </c>
      <c r="J21" s="13">
        <f>IF(VLOOKUP($F21,appstarts!$B$10:$L$468,appstarts!F$1,FALSE)=0,"",VLOOKUP($F21,appstarts!$B$10:$L$468,appstarts!F$1,FALSE))</f>
        <v>1254</v>
      </c>
      <c r="K21" s="13">
        <f>IF(VLOOKUP($F21,appstarts!$B$10:$L$468,appstarts!G$1,FALSE)=0,"",VLOOKUP($F21,appstarts!$B$10:$L$468,appstarts!G$1,FALSE))</f>
        <v>1296</v>
      </c>
      <c r="L21" s="13">
        <f>IF(VLOOKUP($F21,appstarts!$B$10:$L$468,appstarts!H$1,FALSE)=0,"",VLOOKUP($F21,appstarts!$B$10:$L$468,appstarts!H$1,FALSE))</f>
        <v>1020</v>
      </c>
      <c r="M21" s="13">
        <f>IF(VLOOKUP($F21,appstarts!$B$10:$L$468,appstarts!I$1,FALSE)=0,"",VLOOKUP($F21,appstarts!$B$10:$L$468,appstarts!I$1,FALSE))</f>
        <v>1106</v>
      </c>
      <c r="N21" s="35">
        <f>IF(VLOOKUP($F21,appstarts!$B$10:$L$468,appstarts!J$1,FALSE)=0,"",VLOOKUP($F21,appstarts!$B$10:$L$468,appstarts!J$1,FALSE))</f>
        <v>1236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Teignbridge to Rural as a Region</v>
      </c>
      <c r="G24" s="66"/>
      <c r="H24" s="67"/>
      <c r="I24" s="19">
        <f>100*((I21-I22))/I22</f>
        <v>5.3826989734422392</v>
      </c>
      <c r="J24" s="19">
        <f>100*((J21-J22))/J22</f>
        <v>-1.0630780133616931</v>
      </c>
      <c r="K24" s="19">
        <f t="shared" ref="K24:N24" si="3">100*((K21-K22))/K22</f>
        <v>-0.65692258219526778</v>
      </c>
      <c r="L24" s="19">
        <f t="shared" si="3"/>
        <v>-8.9011166163175428</v>
      </c>
      <c r="M24" s="19">
        <f t="shared" si="3"/>
        <v>3.2922676057628708</v>
      </c>
      <c r="N24" s="38">
        <f t="shared" si="3"/>
        <v>5.8509479064162395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Teignbridge to England</v>
      </c>
      <c r="G25" s="53"/>
      <c r="H25" s="54"/>
      <c r="I25" s="19">
        <f>100*(I21-I23)/I23</f>
        <v>21.619718309859156</v>
      </c>
      <c r="J25" s="19">
        <f>100*(J21-J23)/J23</f>
        <v>16.651162790697676</v>
      </c>
      <c r="K25" s="19">
        <f t="shared" ref="K25:N25" si="4">100*(K21-K23)/K23</f>
        <v>15.508021390374331</v>
      </c>
      <c r="L25" s="19">
        <f t="shared" si="4"/>
        <v>11.111111111111111</v>
      </c>
      <c r="M25" s="19">
        <f t="shared" si="4"/>
        <v>21.271929824561404</v>
      </c>
      <c r="N25" s="38">
        <f t="shared" si="4"/>
        <v>24.722502522704339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Teignbridge</v>
      </c>
      <c r="G30" s="10"/>
      <c r="H30" s="11"/>
      <c r="I30" s="12">
        <f>IF(VLOOKUP($F30,appachieve!$B$10:$L$468,appachieve!E$1,FALSE)=0,"",VLOOKUP($F30,appachieve!$B$10:$L$468,appachieve!E$1,FALSE))</f>
        <v>939</v>
      </c>
      <c r="J30" s="13">
        <f>IF(VLOOKUP($F30,appachieve!$B$10:$L$468,appachieve!F$1,FALSE)=0,"",VLOOKUP($F30,appachieve!$B$10:$L$468,appachieve!F$1,FALSE))</f>
        <v>1153</v>
      </c>
      <c r="K30" s="13">
        <f>IF(VLOOKUP($F30,appachieve!$B$10:$L$468,appachieve!G$1,FALSE)=0,"",VLOOKUP($F30,appachieve!$B$10:$L$468,appachieve!G$1,FALSE))</f>
        <v>650</v>
      </c>
      <c r="L30" s="13">
        <f>IF(VLOOKUP($F30,appachieve!$B$10:$L$468,appachieve!H$1,FALSE)=0,"",VLOOKUP($F30,appachieve!$B$10:$L$468,appachieve!H$1,FALSE))</f>
        <v>513</v>
      </c>
      <c r="M30" s="13">
        <f>IF(VLOOKUP($F30,appachieve!$B$10:$L$468,appachieve!I$1,FALSE)=0,"",VLOOKUP($F30,appachieve!$B$10:$L$468,appachieve!I$1,FALSE))</f>
        <v>565</v>
      </c>
      <c r="N30" s="35">
        <f>IF(VLOOKUP($F30,appachieve!$B$10:$L$468,appachieve!J$1,FALSE)=0,"",VLOOKUP($F30,appachieve!$B$10:$L$468,appachieve!J$1,FALSE))</f>
        <v>505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Teignbridge to Rural as a Region</v>
      </c>
      <c r="G33" s="66"/>
      <c r="H33" s="67"/>
      <c r="I33" s="19">
        <f>100*((I30-I31))/I31</f>
        <v>-0.38125826803601026</v>
      </c>
      <c r="J33" s="19">
        <f>100*((J30-J31))/J31</f>
        <v>23.75102496293071</v>
      </c>
      <c r="K33" s="19">
        <f t="shared" ref="K33:N33" si="6">100*((K30-K31))/K31</f>
        <v>-0.98103096047243477</v>
      </c>
      <c r="L33" s="19">
        <f t="shared" si="6"/>
        <v>-4.2110640865419722</v>
      </c>
      <c r="M33" s="19">
        <f t="shared" si="6"/>
        <v>3.6063347746836563</v>
      </c>
      <c r="N33" s="38">
        <f t="shared" si="6"/>
        <v>4.568785479235812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Teignbridge to England</v>
      </c>
      <c r="G34" s="53"/>
      <c r="H34" s="54"/>
      <c r="I34" s="19">
        <f>100*(I30-I32)/I32</f>
        <v>17.816813048933501</v>
      </c>
      <c r="J34" s="19">
        <f>100*(J30-J32)/J32</f>
        <v>45.949367088607595</v>
      </c>
      <c r="K34" s="19">
        <f t="shared" ref="K34:N34" si="7">100*(K30-K32)/K32</f>
        <v>23.106060606060606</v>
      </c>
      <c r="L34" s="19">
        <f t="shared" si="7"/>
        <v>22.727272727272727</v>
      </c>
      <c r="M34" s="19">
        <f t="shared" si="7"/>
        <v>27.252252252252251</v>
      </c>
      <c r="N34" s="38">
        <f t="shared" si="7"/>
        <v>29.82005141388175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Teignbridge</v>
      </c>
      <c r="G39" s="10"/>
      <c r="H39" s="11"/>
      <c r="I39" s="12">
        <f>IF(VLOOKUP($F39,'level3+'!$B$10:$BF$468,((3*'level3+'!B$1)+3),FALSE)=0,"",VLOOKUP($F39,'level3+'!$B$10:$BF$468,((3*'level3+'!B$1)+3),FALSE))</f>
        <v>41.2</v>
      </c>
      <c r="J39" s="12">
        <f>IF(VLOOKUP($F39,'level3+'!$B$10:$BF$468,((3*'level3+'!C$1)+3),FALSE)=0,"",VLOOKUP($F39,'level3+'!$B$10:$BF$468,((3*'level3+'!C$1)+3),FALSE))</f>
        <v>45.9</v>
      </c>
      <c r="K39" s="12">
        <f>IF(VLOOKUP($F39,'level3+'!$B$10:$BF$468,((3*'level3+'!D$1)+3),FALSE)=0,"",VLOOKUP($F39,'level3+'!$B$10:$BF$468,((3*'level3+'!D$1)+3),FALSE))</f>
        <v>48.8</v>
      </c>
      <c r="L39" s="12">
        <f>IF(VLOOKUP($F39,'level3+'!$B$10:$BF$468,((3*'level3+'!E$1)+3),FALSE)=0,"",VLOOKUP($F39,'level3+'!$B$10:$BF$468,((3*'level3+'!E$1)+3),FALSE))</f>
        <v>50.8</v>
      </c>
      <c r="M39" s="12">
        <f>IF(VLOOKUP($F39,'level3+'!$B$10:$BF$468,((3*'level3+'!F$1)+3),FALSE)=0,"",VLOOKUP($F39,'level3+'!$B$10:$BF$468,((3*'level3+'!F$1)+3),FALSE))</f>
        <v>49.7</v>
      </c>
      <c r="N39" s="12">
        <f>IF(VLOOKUP($F39,'level3+'!$B$10:$BF$468,((3*'level3+'!G$1)+3),FALSE)=0,"",VLOOKUP($F39,'level3+'!$B$10:$BF$468,((3*'level3+'!G$1)+3),FALSE))</f>
        <v>54.8</v>
      </c>
      <c r="O39" s="12">
        <f>IF(VLOOKUP($F39,'level3+'!$B$10:$BF$468,((3*'level3+'!H$1)+3),FALSE)=0,"",VLOOKUP($F39,'level3+'!$B$10:$BF$468,((3*'level3+'!H$1)+3),FALSE))</f>
        <v>57</v>
      </c>
      <c r="P39" s="12">
        <f>IF(VLOOKUP($F39,'level3+'!$B$10:$BF$468,((3*'level3+'!I$1)+3),FALSE)=0,"",VLOOKUP($F39,'level3+'!$B$10:$BF$468,((3*'level3+'!I$1)+3),FALSE))</f>
        <v>54.2</v>
      </c>
      <c r="Q39" s="12">
        <f>IF(VLOOKUP($F39,'level3+'!$B$10:$BF$468,((3*'level3+'!J$1)+3),FALSE)=0,"",VLOOKUP($F39,'level3+'!$B$10:$BF$468,((3*'level3+'!J$1)+3),FALSE))</f>
        <v>50.6</v>
      </c>
      <c r="R39" s="12">
        <f>IF(VLOOKUP($F39,'level3+'!$B$10:$BF$468,((3*'level3+'!K$1)+3),FALSE)=0,"",VLOOKUP($F39,'level3+'!$B$10:$BF$468,((3*'level3+'!K$1)+3),FALSE))</f>
        <v>52.8</v>
      </c>
      <c r="S39" s="12">
        <f>IF(VLOOKUP($F39,'level3+'!$B$10:$BF$468,((3*'level3+'!L$1)+3),FALSE)=0,"",VLOOKUP($F39,'level3+'!$B$10:$BF$468,((3*'level3+'!L$1)+3),FALSE))</f>
        <v>66.8</v>
      </c>
      <c r="T39" s="12">
        <f>IF(VLOOKUP($F39,'level3+'!$B$10:$BF$468,((3*'level3+'!M$1)+3),FALSE)=0,"",VLOOKUP($F39,'level3+'!$B$10:$BF$468,((3*'level3+'!M$1)+3),FALSE))</f>
        <v>59.6</v>
      </c>
      <c r="U39" s="12">
        <f>IF(VLOOKUP($F39,'level3+'!$B$10:$BF$468,((3*'level3+'!N$1)+3),FALSE)=0,"",VLOOKUP($F39,'level3+'!$B$10:$BF$468,((3*'level3+'!N$1)+3),FALSE))</f>
        <v>50.3</v>
      </c>
      <c r="V39" s="12">
        <f>IF(VLOOKUP($F39,'level3+'!$B$10:$BF$468,((3*'level3+'!O$1)+3),FALSE)=0,"",VLOOKUP($F39,'level3+'!$B$10:$BF$468,((3*'level3+'!O$1)+3),FALSE))</f>
        <v>64</v>
      </c>
      <c r="W39" s="12">
        <f>IF(VLOOKUP($F39,'level3+'!$B$10:$BF$468,((3*'level3+'!P$1)+3),FALSE)=0,"",VLOOKUP($F39,'level3+'!$B$10:$BF$468,((3*'level3+'!P$1)+3),FALSE))</f>
        <v>69.7</v>
      </c>
      <c r="X39" s="12">
        <f>IF(VLOOKUP($F39,'level3+'!$B$10:$BF$468,((3*'level3+'!Q$1)+3),FALSE)=0,"",VLOOKUP($F39,'level3+'!$B$10:$BF$468,((3*'level3+'!Q$1)+3),FALSE))</f>
        <v>62.2</v>
      </c>
      <c r="Y39" s="12">
        <f>IF(VLOOKUP($F39,'level3+'!$B$10:$BF$468,((3*'level3+'!R$1)+3),FALSE)=0,"",VLOOKUP($F39,'level3+'!$B$10:$BF$468,((3*'level3+'!R$1)+3),FALSE))</f>
        <v>62.4</v>
      </c>
      <c r="Z39" s="47">
        <f>IF(VLOOKUP($F39,'level3+'!$B$10:$BF$468,((3*'level3+'!S$1)+3),FALSE)=0,"",VLOOKUP($F39,'level3+'!$B$10:$BF$468,((3*'level3+'!S$1)+3),FALSE))</f>
        <v>54.6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Teignbridge to Rural as a Region</v>
      </c>
      <c r="G42" s="69"/>
      <c r="H42" s="70"/>
      <c r="I42" s="19">
        <f>((I39-I40))</f>
        <v>-3.2053877003211468</v>
      </c>
      <c r="J42" s="19">
        <f>((J39-J40))</f>
        <v>0.927176066046556</v>
      </c>
      <c r="K42" s="19">
        <f t="shared" ref="K42:Z42" si="9">((K39-K40))</f>
        <v>3.026447709593775</v>
      </c>
      <c r="L42" s="19">
        <f t="shared" si="9"/>
        <v>3.8320767970030403</v>
      </c>
      <c r="M42" s="19">
        <f t="shared" si="9"/>
        <v>3.7363495284708179</v>
      </c>
      <c r="N42" s="19">
        <f t="shared" si="9"/>
        <v>7.2104683195592258</v>
      </c>
      <c r="O42" s="19">
        <f t="shared" si="9"/>
        <v>7.6379477974721439</v>
      </c>
      <c r="P42" s="19">
        <f t="shared" si="9"/>
        <v>3.5979539487581889</v>
      </c>
      <c r="Q42" s="19">
        <f t="shared" si="9"/>
        <v>-1.8394656695715028</v>
      </c>
      <c r="R42" s="19">
        <f t="shared" si="9"/>
        <v>-0.47554441390558821</v>
      </c>
      <c r="S42" s="19">
        <f t="shared" si="9"/>
        <v>12.22996949285649</v>
      </c>
      <c r="T42" s="19">
        <f t="shared" si="9"/>
        <v>4.439680867078124</v>
      </c>
      <c r="U42" s="19">
        <f t="shared" si="9"/>
        <v>-5.641174701512746</v>
      </c>
      <c r="V42" s="19">
        <f t="shared" si="9"/>
        <v>7.3114133861814281</v>
      </c>
      <c r="W42" s="19">
        <f t="shared" si="9"/>
        <v>12.310833723017517</v>
      </c>
      <c r="X42" s="19">
        <f t="shared" si="9"/>
        <v>4.0534203427124709</v>
      </c>
      <c r="Y42" s="19">
        <f t="shared" si="9"/>
        <v>2.6291236997004219</v>
      </c>
      <c r="Z42" s="38">
        <f t="shared" si="9"/>
        <v>-4.9398759114170474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Teignbridge to England</v>
      </c>
      <c r="G43" s="53"/>
      <c r="H43" s="54"/>
      <c r="I43" s="19">
        <f>(I39-I41)</f>
        <v>-2.1999999999999957</v>
      </c>
      <c r="J43" s="19">
        <f>(J39-J41)</f>
        <v>1.8999999999999986</v>
      </c>
      <c r="K43" s="19">
        <f t="shared" ref="K43:Z43" si="10">(K39-K41)</f>
        <v>4</v>
      </c>
      <c r="L43" s="19">
        <f t="shared" si="10"/>
        <v>5</v>
      </c>
      <c r="M43" s="19">
        <f t="shared" si="10"/>
        <v>4.1000000000000014</v>
      </c>
      <c r="N43" s="19">
        <f t="shared" si="10"/>
        <v>7.8999999999999986</v>
      </c>
      <c r="O43" s="19">
        <f t="shared" si="10"/>
        <v>8.2999999999999972</v>
      </c>
      <c r="P43" s="19">
        <f t="shared" si="10"/>
        <v>3.7000000000000028</v>
      </c>
      <c r="Q43" s="19">
        <f t="shared" si="10"/>
        <v>-2.5</v>
      </c>
      <c r="R43" s="19">
        <f t="shared" si="10"/>
        <v>-1</v>
      </c>
      <c r="S43" s="19">
        <f t="shared" si="10"/>
        <v>12</v>
      </c>
      <c r="T43" s="19">
        <f t="shared" si="10"/>
        <v>4</v>
      </c>
      <c r="U43" s="19">
        <f t="shared" si="10"/>
        <v>-6.4000000000000057</v>
      </c>
      <c r="V43" s="19">
        <f t="shared" si="10"/>
        <v>7</v>
      </c>
      <c r="W43" s="19">
        <f t="shared" si="10"/>
        <v>12</v>
      </c>
      <c r="X43" s="19">
        <f t="shared" si="10"/>
        <v>3.7000000000000028</v>
      </c>
      <c r="Y43" s="19">
        <f t="shared" si="10"/>
        <v>1.1999999999999957</v>
      </c>
      <c r="Z43" s="50">
        <f t="shared" si="10"/>
        <v>-6.6999999999999957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Teignbridge</v>
      </c>
      <c r="G48" s="10"/>
      <c r="H48" s="11"/>
      <c r="I48" s="12">
        <f>IF(VLOOKUP($F48,participation!$B$10:$L$468,participation!E$1,FALSE)=0,"",VLOOKUP($F48,participation!$B$10:$L$468,participation!E$1,FALSE))</f>
        <v>6377</v>
      </c>
      <c r="J48" s="13">
        <f>IF(VLOOKUP($F48,participation!$B$10:$L$468,participation!F$1,FALSE)=0,"",VLOOKUP($F48,participation!$B$10:$L$468,participation!F$1,FALSE))</f>
        <v>6062</v>
      </c>
      <c r="K48" s="13">
        <f>IF(VLOOKUP($F48,participation!$B$10:$L$468,participation!G$1,FALSE)=0,"",VLOOKUP($F48,participation!$B$10:$L$468,participation!G$1,FALSE))</f>
        <v>5868</v>
      </c>
      <c r="L48" s="13">
        <f>IF(VLOOKUP($F48,participation!$B$10:$L$468,participation!H$1,FALSE)=0,"",VLOOKUP($F48,participation!$B$10:$L$468,participation!H$1,FALSE))</f>
        <v>4617</v>
      </c>
      <c r="M48" s="13">
        <f>IF(VLOOKUP($F48,participation!$B$10:$L$468,participation!I$1,FALSE)=0,"",VLOOKUP($F48,participation!$B$10:$L$468,participation!I$1,FALSE))</f>
        <v>4565</v>
      </c>
      <c r="N48" s="35">
        <f>IF(VLOOKUP($F48,participation!$B$10:$L$468,participation!J$1,FALSE)=0,"",VLOOKUP($F48,participation!$B$10:$L$468,participation!J$1,FALSE))</f>
        <v>4813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Teignbridge to Rural as a Region</v>
      </c>
      <c r="G51" s="66"/>
      <c r="H51" s="67"/>
      <c r="I51" s="19">
        <f>100*((I48-I49))/I49</f>
        <v>1.9765027178341532</v>
      </c>
      <c r="J51" s="19">
        <f>100*((J48-J49))/J49</f>
        <v>2.884760270109072</v>
      </c>
      <c r="K51" s="19">
        <f t="shared" ref="K51:N51" si="12">100*((K48-K49))/K49</f>
        <v>3.6406092021163605</v>
      </c>
      <c r="L51" s="19">
        <f t="shared" si="12"/>
        <v>-6.6103135874220049</v>
      </c>
      <c r="M51" s="19">
        <f t="shared" si="12"/>
        <v>-1.7588134878347892</v>
      </c>
      <c r="N51" s="38">
        <f t="shared" si="12"/>
        <v>1.3892991112375244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Teignbridge to England</v>
      </c>
      <c r="G52" s="53"/>
      <c r="H52" s="54"/>
      <c r="I52" s="19">
        <f>100*(I48-I50)/I50</f>
        <v>-6.0548025928108427</v>
      </c>
      <c r="J52" s="19">
        <f>100*(J48-J50)/J50</f>
        <v>-7.98421372191864</v>
      </c>
      <c r="K52" s="19">
        <f t="shared" ref="K52:N52" si="13">100*(K48-K50)/K50</f>
        <v>-5.765215994861089</v>
      </c>
      <c r="L52" s="19">
        <f t="shared" si="13"/>
        <v>-11.956521739130435</v>
      </c>
      <c r="M52" s="19">
        <f t="shared" si="13"/>
        <v>-7.0832485243232242</v>
      </c>
      <c r="N52" s="38">
        <f t="shared" si="13"/>
        <v>-6.5618326538536209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YHCkzsMbuYTz0zLuVij11UKk/3wZayJrpNeWJLU3YlsIsm8ophCobcxZXVjybOcnVE3WWSOB3izr/zj+xjESzQ==" saltValue="3hnxnb9cmfjMvVnPnrRAv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2023-02-03T09:45:13Z</dcterms:modified>
</cp:coreProperties>
</file>