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\OneDrive - Rural Services Network\RSN Shared Documents\12. Work areas\Daniel Worth\Cloud Folder\151222\Mission 6\"/>
    </mc:Choice>
  </mc:AlternateContent>
  <xr:revisionPtr revIDLastSave="0" documentId="13_ncr:1_{D8B84BD9-AE05-4966-A847-97E6FC75E624}" xr6:coauthVersionLast="47" xr6:coauthVersionMax="47" xr10:uidLastSave="{00000000-0000-0000-0000-000000000000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<sst xmlns="http://schemas.openxmlformats.org/spreadsheetml/2006/main" count="9140" uniqueCount="1378">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</sst>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West Devon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8.3976044728293306</c:v>
                </c:pt>
                <c:pt idx="1">
                  <c:v>10.957703265395573</c:v>
                </c:pt>
                <c:pt idx="2">
                  <c:v>11.81753722524226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West Devon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1495</c:v>
                </c:pt>
                <c:pt idx="1">
                  <c:v>1204</c:v>
                </c:pt>
                <c:pt idx="2">
                  <c:v>1216</c:v>
                </c:pt>
                <c:pt idx="3">
                  <c:v>901</c:v>
                </c:pt>
                <c:pt idx="4">
                  <c:v>1018</c:v>
                </c:pt>
                <c:pt idx="5">
                  <c:v>1136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West Devon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39</c:v>
                </c:pt>
                <c:pt idx="1">
                  <c:v>47.2</c:v>
                </c:pt>
                <c:pt idx="2">
                  <c:v>43</c:v>
                </c:pt>
                <c:pt idx="3">
                  <c:v>53.5</c:v>
                </c:pt>
                <c:pt idx="4">
                  <c:v>51.9</c:v>
                </c:pt>
                <c:pt idx="5">
                  <c:v>59.9</c:v>
                </c:pt>
                <c:pt idx="6">
                  <c:v>50.1</c:v>
                </c:pt>
                <c:pt idx="7">
                  <c:v>50</c:v>
                </c:pt>
                <c:pt idx="8">
                  <c:v>67.599999999999994</c:v>
                </c:pt>
                <c:pt idx="9">
                  <c:v>64.599999999999994</c:v>
                </c:pt>
                <c:pt idx="10">
                  <c:v>57.2</c:v>
                </c:pt>
                <c:pt idx="11">
                  <c:v>68</c:v>
                </c:pt>
                <c:pt idx="12">
                  <c:v>62.5</c:v>
                </c:pt>
                <c:pt idx="13">
                  <c:v>54.5</c:v>
                </c:pt>
                <c:pt idx="14">
                  <c:v>66.900000000000006</c:v>
                </c:pt>
                <c:pt idx="15">
                  <c:v>67.099999999999994</c:v>
                </c:pt>
                <c:pt idx="16">
                  <c:v>61.9</c:v>
                </c:pt>
                <c:pt idx="17">
                  <c:v>67.400000000000006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West Devon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7490</c:v>
                </c:pt>
                <c:pt idx="1">
                  <c:v>7403</c:v>
                </c:pt>
                <c:pt idx="2">
                  <c:v>7374</c:v>
                </c:pt>
                <c:pt idx="3">
                  <c:v>4986</c:v>
                </c:pt>
                <c:pt idx="4">
                  <c:v>3988</c:v>
                </c:pt>
                <c:pt idx="5">
                  <c:v>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West Devon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907</c:v>
                </c:pt>
                <c:pt idx="1">
                  <c:v>921</c:v>
                </c:pt>
                <c:pt idx="2">
                  <c:v>655</c:v>
                </c:pt>
                <c:pt idx="3">
                  <c:v>498</c:v>
                </c:pt>
                <c:pt idx="4">
                  <c:v>538</c:v>
                </c:pt>
                <c:pt idx="5">
                  <c:v>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586740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5849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West Devon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West Devon was generally between the rural and England situations</a:t>
          </a:r>
          <a:r>
            <a:rPr lang="en-GB" sz="1200" baseline="0">
              <a:effectLst/>
              <a:latin typeface="Avenir Next LT Pro" panose="020B0504020202020204" pitchFamily="34" charset="0"/>
            </a:rPr>
            <a:t>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West Devon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was generally in line with or above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West Devon dropped during the</a:t>
          </a:r>
          <a:r>
            <a:rPr lang="en-GB" sz="1200" baseline="0">
              <a:effectLst/>
              <a:latin typeface="Avenir Next LT Pro" panose="020B0504020202020204" pitchFamily="34" charset="0"/>
            </a:rPr>
            <a:t> period from being above both the rural and England situations to being below the England level and in line with or below the rural position.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West Devon was generally very closely aligned to the rural situation and as a result consistently greater than the England level.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299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West Devon</v>
      </c>
      <c r="G12" s="10"/>
      <c r="H12" s="11"/>
      <c r="I12" s="12">
        <f>IF(VLOOKUP($F12,'E&amp;T'!$B$10:$Q$468,'E&amp;T'!O$1,FALSE)=0,"",VLOOKUP($F12,'E&amp;T'!$B$10:$Q$468,'E&amp;T'!O$1,FALSE))</f>
        <v>8.3976044728293306</v>
      </c>
      <c r="J12" s="13">
        <f>IF(VLOOKUP($F12,'E&amp;T'!$B$10:$Q$468,'E&amp;T'!P$1,FALSE)=0,"",VLOOKUP($F12,'E&amp;T'!$B$10:$Q$468,'E&amp;T'!P$1,FALSE))</f>
        <v>10.957703265395573</v>
      </c>
      <c r="K12" s="35">
        <f>IF(VLOOKUP($F12,'E&amp;T'!$B$10:$Q$468,'E&amp;T'!Q$1,FALSE)=0,"",VLOOKUP($F12,'E&amp;T'!$B$10:$Q$468,'E&amp;T'!Q$1,FALSE))</f>
        <v>11.81753722524226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West Devon to Rural as a Region</v>
      </c>
      <c r="G15" s="66"/>
      <c r="H15" s="67"/>
      <c r="I15" s="19">
        <f>100*((I12-I13))/I13</f>
        <v>-24.213266848980197</v>
      </c>
      <c r="J15" s="19">
        <f>100*((J12-J13))/J13</f>
        <v>-36.379529862668406</v>
      </c>
      <c r="K15" s="38">
        <f t="shared" ref="K15" si="0">100*((K12-K13))/K13</f>
        <v>-26.428003654370251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West Devon to England</v>
      </c>
      <c r="G16" s="53"/>
      <c r="H16" s="54"/>
      <c r="I16" s="19">
        <f>100*(I12-I14)/I14</f>
        <v>-45.631428177996625</v>
      </c>
      <c r="J16" s="19">
        <f>100*(J12-J14)/J14</f>
        <v>-61.157761846434958</v>
      </c>
      <c r="K16" s="38">
        <f t="shared" ref="K16" si="1">100*(K12-K14)/K14</f>
        <v>-60.224380880685594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West Devon</v>
      </c>
      <c r="G21" s="10"/>
      <c r="H21" s="11"/>
      <c r="I21" s="12">
        <f>IF(VLOOKUP($F21,appstarts!$B$10:$L$468,appstarts!E$1,FALSE)=0,"",VLOOKUP($F21,appstarts!$B$10:$L$468,appstarts!E$1,FALSE))</f>
        <v>1495</v>
      </c>
      <c r="J21" s="13">
        <f>IF(VLOOKUP($F21,appstarts!$B$10:$L$468,appstarts!F$1,FALSE)=0,"",VLOOKUP($F21,appstarts!$B$10:$L$468,appstarts!F$1,FALSE))</f>
        <v>1204</v>
      </c>
      <c r="K21" s="13">
        <f>IF(VLOOKUP($F21,appstarts!$B$10:$L$468,appstarts!G$1,FALSE)=0,"",VLOOKUP($F21,appstarts!$B$10:$L$468,appstarts!G$1,FALSE))</f>
        <v>1216</v>
      </c>
      <c r="L21" s="13">
        <f>IF(VLOOKUP($F21,appstarts!$B$10:$L$468,appstarts!H$1,FALSE)=0,"",VLOOKUP($F21,appstarts!$B$10:$L$468,appstarts!H$1,FALSE))</f>
        <v>901</v>
      </c>
      <c r="M21" s="13">
        <f>IF(VLOOKUP($F21,appstarts!$B$10:$L$468,appstarts!I$1,FALSE)=0,"",VLOOKUP($F21,appstarts!$B$10:$L$468,appstarts!I$1,FALSE))</f>
        <v>1018</v>
      </c>
      <c r="N21" s="35">
        <f>IF(VLOOKUP($F21,appstarts!$B$10:$L$468,appstarts!J$1,FALSE)=0,"",VLOOKUP($F21,appstarts!$B$10:$L$468,appstarts!J$1,FALSE))</f>
        <v>1136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West Devon to Rural as a Region</v>
      </c>
      <c r="G24" s="66"/>
      <c r="H24" s="67"/>
      <c r="I24" s="19">
        <f>100*((I21-I22))/I22</f>
        <v>-8.7740967195737412</v>
      </c>
      <c r="J24" s="19">
        <f>100*((J21-J22))/J22</f>
        <v>-5.0079313621112265</v>
      </c>
      <c r="K24" s="19">
        <f t="shared" ref="K24:N24" si="3">100*((K21-K22))/K22</f>
        <v>-6.7892113116893871</v>
      </c>
      <c r="L24" s="19">
        <f t="shared" si="3"/>
        <v>-19.529319677747164</v>
      </c>
      <c r="M24" s="19">
        <f t="shared" si="3"/>
        <v>-4.9262853321278461</v>
      </c>
      <c r="N24" s="38">
        <f t="shared" si="3"/>
        <v>-2.7130446426465631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West Devon to England</v>
      </c>
      <c r="G25" s="53"/>
      <c r="H25" s="54"/>
      <c r="I25" s="19">
        <f>100*(I21-I23)/I23</f>
        <v>5.28169014084507</v>
      </c>
      <c r="J25" s="19">
        <f>100*(J21-J23)/J23</f>
        <v>12</v>
      </c>
      <c r="K25" s="19">
        <f t="shared" ref="K25:N25" si="4">100*(K21-K23)/K23</f>
        <v>8.37789661319073</v>
      </c>
      <c r="L25" s="19">
        <f t="shared" si="4"/>
        <v>-1.8518518518518519</v>
      </c>
      <c r="M25" s="19">
        <f t="shared" si="4"/>
        <v>11.62280701754386</v>
      </c>
      <c r="N25" s="38">
        <f t="shared" si="4"/>
        <v>14.631685166498487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West Devon</v>
      </c>
      <c r="G30" s="10"/>
      <c r="H30" s="11"/>
      <c r="I30" s="12">
        <f>IF(VLOOKUP($F30,appachieve!$B$10:$L$468,appachieve!E$1,FALSE)=0,"",VLOOKUP($F30,appachieve!$B$10:$L$468,appachieve!E$1,FALSE))</f>
        <v>907</v>
      </c>
      <c r="J30" s="13">
        <f>IF(VLOOKUP($F30,appachieve!$B$10:$L$468,appachieve!F$1,FALSE)=0,"",VLOOKUP($F30,appachieve!$B$10:$L$468,appachieve!F$1,FALSE))</f>
        <v>921</v>
      </c>
      <c r="K30" s="13">
        <f>IF(VLOOKUP($F30,appachieve!$B$10:$L$468,appachieve!G$1,FALSE)=0,"",VLOOKUP($F30,appachieve!$B$10:$L$468,appachieve!G$1,FALSE))</f>
        <v>655</v>
      </c>
      <c r="L30" s="13">
        <f>IF(VLOOKUP($F30,appachieve!$B$10:$L$468,appachieve!H$1,FALSE)=0,"",VLOOKUP($F30,appachieve!$B$10:$L$468,appachieve!H$1,FALSE))</f>
        <v>498</v>
      </c>
      <c r="M30" s="13">
        <f>IF(VLOOKUP($F30,appachieve!$B$10:$L$468,appachieve!I$1,FALSE)=0,"",VLOOKUP($F30,appachieve!$B$10:$L$468,appachieve!I$1,FALSE))</f>
        <v>538</v>
      </c>
      <c r="N30" s="35">
        <f>IF(VLOOKUP($F30,appachieve!$B$10:$L$468,appachieve!J$1,FALSE)=0,"",VLOOKUP($F30,appachieve!$B$10:$L$468,appachieve!J$1,FALSE))</f>
        <v>496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West Devon to Rural as a Region</v>
      </c>
      <c r="G33" s="66"/>
      <c r="H33" s="67"/>
      <c r="I33" s="19">
        <f>100*((I30-I31))/I31</f>
        <v>-3.7761461651849428</v>
      </c>
      <c r="J33" s="19">
        <f>100*((J30-J31))/J31</f>
        <v>-1.14944146499637</v>
      </c>
      <c r="K33" s="19">
        <f t="shared" ref="K33:N33" si="6">100*((K30-K31))/K31</f>
        <v>-0.21934658324529963</v>
      </c>
      <c r="L33" s="19">
        <f t="shared" si="6"/>
        <v>-7.01191016588285</v>
      </c>
      <c r="M33" s="19">
        <f t="shared" si="6"/>
        <v>-1.3447644092392796</v>
      </c>
      <c r="N33" s="38">
        <f t="shared" si="6"/>
        <v>2.7051833617840852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West Devon to England</v>
      </c>
      <c r="G34" s="53"/>
      <c r="H34" s="54"/>
      <c r="I34" s="19">
        <f>100*(I30-I32)/I32</f>
        <v>13.801756587202007</v>
      </c>
      <c r="J34" s="19">
        <f>100*(J30-J32)/J32</f>
        <v>16.582278481012658</v>
      </c>
      <c r="K34" s="19">
        <f t="shared" ref="K34:N34" si="7">100*(K30-K32)/K32</f>
        <v>24.053030303030305</v>
      </c>
      <c r="L34" s="19">
        <f t="shared" si="7"/>
        <v>19.138755980861244</v>
      </c>
      <c r="M34" s="19">
        <f t="shared" si="7"/>
        <v>21.171171171171171</v>
      </c>
      <c r="N34" s="38">
        <f t="shared" si="7"/>
        <v>27.506426735218508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West Devon</v>
      </c>
      <c r="G39" s="10"/>
      <c r="H39" s="11"/>
      <c r="I39" s="12">
        <f>IF(VLOOKUP($F39,'level3+'!$B$10:$BF$468,((3*'level3+'!B$1)+3),FALSE)=0,"",VLOOKUP($F39,'level3+'!$B$10:$BF$468,((3*'level3+'!B$1)+3),FALSE))</f>
        <v>39</v>
      </c>
      <c r="J39" s="12">
        <f>IF(VLOOKUP($F39,'level3+'!$B$10:$BF$468,((3*'level3+'!C$1)+3),FALSE)=0,"",VLOOKUP($F39,'level3+'!$B$10:$BF$468,((3*'level3+'!C$1)+3),FALSE))</f>
        <v>47.2</v>
      </c>
      <c r="K39" s="12">
        <f>IF(VLOOKUP($F39,'level3+'!$B$10:$BF$468,((3*'level3+'!D$1)+3),FALSE)=0,"",VLOOKUP($F39,'level3+'!$B$10:$BF$468,((3*'level3+'!D$1)+3),FALSE))</f>
        <v>43</v>
      </c>
      <c r="L39" s="12">
        <f>IF(VLOOKUP($F39,'level3+'!$B$10:$BF$468,((3*'level3+'!E$1)+3),FALSE)=0,"",VLOOKUP($F39,'level3+'!$B$10:$BF$468,((3*'level3+'!E$1)+3),FALSE))</f>
        <v>53.5</v>
      </c>
      <c r="M39" s="12">
        <f>IF(VLOOKUP($F39,'level3+'!$B$10:$BF$468,((3*'level3+'!F$1)+3),FALSE)=0,"",VLOOKUP($F39,'level3+'!$B$10:$BF$468,((3*'level3+'!F$1)+3),FALSE))</f>
        <v>51.9</v>
      </c>
      <c r="N39" s="12">
        <f>IF(VLOOKUP($F39,'level3+'!$B$10:$BF$468,((3*'level3+'!G$1)+3),FALSE)=0,"",VLOOKUP($F39,'level3+'!$B$10:$BF$468,((3*'level3+'!G$1)+3),FALSE))</f>
        <v>59.9</v>
      </c>
      <c r="O39" s="12">
        <f>IF(VLOOKUP($F39,'level3+'!$B$10:$BF$468,((3*'level3+'!H$1)+3),FALSE)=0,"",VLOOKUP($F39,'level3+'!$B$10:$BF$468,((3*'level3+'!H$1)+3),FALSE))</f>
        <v>50.1</v>
      </c>
      <c r="P39" s="12">
        <f>IF(VLOOKUP($F39,'level3+'!$B$10:$BF$468,((3*'level3+'!I$1)+3),FALSE)=0,"",VLOOKUP($F39,'level3+'!$B$10:$BF$468,((3*'level3+'!I$1)+3),FALSE))</f>
        <v>50</v>
      </c>
      <c r="Q39" s="12">
        <f>IF(VLOOKUP($F39,'level3+'!$B$10:$BF$468,((3*'level3+'!J$1)+3),FALSE)=0,"",VLOOKUP($F39,'level3+'!$B$10:$BF$468,((3*'level3+'!J$1)+3),FALSE))</f>
        <v>67.599999999999994</v>
      </c>
      <c r="R39" s="12">
        <f>IF(VLOOKUP($F39,'level3+'!$B$10:$BF$468,((3*'level3+'!K$1)+3),FALSE)=0,"",VLOOKUP($F39,'level3+'!$B$10:$BF$468,((3*'level3+'!K$1)+3),FALSE))</f>
        <v>64.599999999999994</v>
      </c>
      <c r="S39" s="12">
        <f>IF(VLOOKUP($F39,'level3+'!$B$10:$BF$468,((3*'level3+'!L$1)+3),FALSE)=0,"",VLOOKUP($F39,'level3+'!$B$10:$BF$468,((3*'level3+'!L$1)+3),FALSE))</f>
        <v>57.2</v>
      </c>
      <c r="T39" s="12">
        <f>IF(VLOOKUP($F39,'level3+'!$B$10:$BF$468,((3*'level3+'!M$1)+3),FALSE)=0,"",VLOOKUP($F39,'level3+'!$B$10:$BF$468,((3*'level3+'!M$1)+3),FALSE))</f>
        <v>68</v>
      </c>
      <c r="U39" s="12">
        <f>IF(VLOOKUP($F39,'level3+'!$B$10:$BF$468,((3*'level3+'!N$1)+3),FALSE)=0,"",VLOOKUP($F39,'level3+'!$B$10:$BF$468,((3*'level3+'!N$1)+3),FALSE))</f>
        <v>62.5</v>
      </c>
      <c r="V39" s="12">
        <f>IF(VLOOKUP($F39,'level3+'!$B$10:$BF$468,((3*'level3+'!O$1)+3),FALSE)=0,"",VLOOKUP($F39,'level3+'!$B$10:$BF$468,((3*'level3+'!O$1)+3),FALSE))</f>
        <v>54.5</v>
      </c>
      <c r="W39" s="12">
        <f>IF(VLOOKUP($F39,'level3+'!$B$10:$BF$468,((3*'level3+'!P$1)+3),FALSE)=0,"",VLOOKUP($F39,'level3+'!$B$10:$BF$468,((3*'level3+'!P$1)+3),FALSE))</f>
        <v>66.900000000000006</v>
      </c>
      <c r="X39" s="12">
        <f>IF(VLOOKUP($F39,'level3+'!$B$10:$BF$468,((3*'level3+'!Q$1)+3),FALSE)=0,"",VLOOKUP($F39,'level3+'!$B$10:$BF$468,((3*'level3+'!Q$1)+3),FALSE))</f>
        <v>67.099999999999994</v>
      </c>
      <c r="Y39" s="12">
        <f>IF(VLOOKUP($F39,'level3+'!$B$10:$BF$468,((3*'level3+'!R$1)+3),FALSE)=0,"",VLOOKUP($F39,'level3+'!$B$10:$BF$468,((3*'level3+'!R$1)+3),FALSE))</f>
        <v>61.9</v>
      </c>
      <c r="Z39" s="47">
        <f>IF(VLOOKUP($F39,'level3+'!$B$10:$BF$468,((3*'level3+'!S$1)+3),FALSE)=0,"",VLOOKUP($F39,'level3+'!$B$10:$BF$468,((3*'level3+'!S$1)+3),FALSE))</f>
        <v>67.400000000000006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West Devon to Rural as a Region</v>
      </c>
      <c r="G42" s="69"/>
      <c r="H42" s="70"/>
      <c r="I42" s="19">
        <f>((I39-I40))</f>
        <v>-5.4053877003211497</v>
      </c>
      <c r="J42" s="19">
        <f>((J39-J40))</f>
        <v>2.2271760660465603</v>
      </c>
      <c r="K42" s="19">
        <f t="shared" ref="K42:Z42" si="9">((K39-K40))</f>
        <v>-2.7735522904062222</v>
      </c>
      <c r="L42" s="19">
        <f t="shared" si="9"/>
        <v>6.5320767970030431</v>
      </c>
      <c r="M42" s="19">
        <f t="shared" si="9"/>
        <v>5.9363495284708137</v>
      </c>
      <c r="N42" s="19">
        <f t="shared" si="9"/>
        <v>12.310468319559227</v>
      </c>
      <c r="O42" s="19">
        <f t="shared" si="9"/>
        <v>0.73794779747214534</v>
      </c>
      <c r="P42" s="19">
        <f t="shared" si="9"/>
        <v>-0.60204605124181398</v>
      </c>
      <c r="Q42" s="19">
        <f t="shared" si="9"/>
        <v>15.16053433042849</v>
      </c>
      <c r="R42" s="19">
        <f t="shared" si="9"/>
        <v>11.324455586094409</v>
      </c>
      <c r="S42" s="19">
        <f t="shared" si="9"/>
        <v>2.6299694928564961</v>
      </c>
      <c r="T42" s="19">
        <f t="shared" si="9"/>
        <v>12.839680867078123</v>
      </c>
      <c r="U42" s="19">
        <f t="shared" si="9"/>
        <v>6.5588252984872568</v>
      </c>
      <c r="V42" s="19">
        <f t="shared" si="9"/>
        <v>-2.1885866138185719</v>
      </c>
      <c r="W42" s="19">
        <f t="shared" si="9"/>
        <v>9.5108337230175195</v>
      </c>
      <c r="X42" s="19">
        <f t="shared" si="9"/>
        <v>8.9534203427124623</v>
      </c>
      <c r="Y42" s="19">
        <f t="shared" si="9"/>
        <v>2.1291236997004219</v>
      </c>
      <c r="Z42" s="38">
        <f t="shared" si="9"/>
        <v>7.8601240885829569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West Devon to England</v>
      </c>
      <c r="G43" s="53"/>
      <c r="H43" s="54"/>
      <c r="I43" s="19">
        <f>(I39-I41)</f>
        <v>-4.3999999999999986</v>
      </c>
      <c r="J43" s="19">
        <f>(J39-J41)</f>
        <v>3.2000000000000028</v>
      </c>
      <c r="K43" s="19">
        <f t="shared" ref="K43:Z43" si="10">(K39-K41)</f>
        <v>-1.7999999999999972</v>
      </c>
      <c r="L43" s="19">
        <f t="shared" si="10"/>
        <v>7.7000000000000028</v>
      </c>
      <c r="M43" s="19">
        <f t="shared" si="10"/>
        <v>6.2999999999999972</v>
      </c>
      <c r="N43" s="19">
        <f t="shared" si="10"/>
        <v>13</v>
      </c>
      <c r="O43" s="19">
        <f t="shared" si="10"/>
        <v>1.3999999999999986</v>
      </c>
      <c r="P43" s="19">
        <f t="shared" si="10"/>
        <v>-0.5</v>
      </c>
      <c r="Q43" s="19">
        <f t="shared" si="10"/>
        <v>14.499999999999993</v>
      </c>
      <c r="R43" s="19">
        <f t="shared" si="10"/>
        <v>10.799999999999997</v>
      </c>
      <c r="S43" s="19">
        <f t="shared" si="10"/>
        <v>2.4000000000000057</v>
      </c>
      <c r="T43" s="19">
        <f t="shared" si="10"/>
        <v>12.399999999999999</v>
      </c>
      <c r="U43" s="19">
        <f t="shared" si="10"/>
        <v>5.7999999999999972</v>
      </c>
      <c r="V43" s="19">
        <f t="shared" si="10"/>
        <v>-2.5</v>
      </c>
      <c r="W43" s="19">
        <f t="shared" si="10"/>
        <v>9.2000000000000028</v>
      </c>
      <c r="X43" s="19">
        <f t="shared" si="10"/>
        <v>8.5999999999999943</v>
      </c>
      <c r="Y43" s="19">
        <f t="shared" si="10"/>
        <v>0.69999999999999574</v>
      </c>
      <c r="Z43" s="50">
        <f t="shared" si="10"/>
        <v>6.1000000000000085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West Devon</v>
      </c>
      <c r="G48" s="10"/>
      <c r="H48" s="11"/>
      <c r="I48" s="12">
        <f>IF(VLOOKUP($F48,participation!$B$10:$L$468,participation!E$1,FALSE)=0,"",VLOOKUP($F48,participation!$B$10:$L$468,participation!E$1,FALSE))</f>
        <v>7490</v>
      </c>
      <c r="J48" s="13">
        <f>IF(VLOOKUP($F48,participation!$B$10:$L$468,participation!F$1,FALSE)=0,"",VLOOKUP($F48,participation!$B$10:$L$468,participation!F$1,FALSE))</f>
        <v>7403</v>
      </c>
      <c r="K48" s="13">
        <f>IF(VLOOKUP($F48,participation!$B$10:$L$468,participation!G$1,FALSE)=0,"",VLOOKUP($F48,participation!$B$10:$L$468,participation!G$1,FALSE))</f>
        <v>7374</v>
      </c>
      <c r="L48" s="13">
        <f>IF(VLOOKUP($F48,participation!$B$10:$L$468,participation!H$1,FALSE)=0,"",VLOOKUP($F48,participation!$B$10:$L$468,participation!H$1,FALSE))</f>
        <v>4986</v>
      </c>
      <c r="M48" s="13">
        <f>IF(VLOOKUP($F48,participation!$B$10:$L$468,participation!I$1,FALSE)=0,"",VLOOKUP($F48,participation!$B$10:$L$468,participation!I$1,FALSE))</f>
        <v>3988</v>
      </c>
      <c r="N48" s="35">
        <f>IF(VLOOKUP($F48,participation!$B$10:$L$468,participation!J$1,FALSE)=0,"",VLOOKUP($F48,participation!$B$10:$L$468,participation!J$1,FALSE))</f>
        <v>4802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West Devon to Rural as a Region</v>
      </c>
      <c r="G51" s="66"/>
      <c r="H51" s="67"/>
      <c r="I51" s="19">
        <f>100*((I48-I49))/I49</f>
        <v>19.774816584064265</v>
      </c>
      <c r="J51" s="19">
        <f>100*((J48-J49))/J49</f>
        <v>25.644322052064908</v>
      </c>
      <c r="K51" s="19">
        <f t="shared" ref="K51:N51" si="12">100*((K48-K49))/K49</f>
        <v>30.239579457465243</v>
      </c>
      <c r="L51" s="19">
        <f t="shared" si="12"/>
        <v>0.85357947869046669</v>
      </c>
      <c r="M51" s="19">
        <f t="shared" si="12"/>
        <v>-14.176155134607917</v>
      </c>
      <c r="N51" s="38">
        <f t="shared" si="12"/>
        <v>1.1575762169463104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West Devon to England</v>
      </c>
      <c r="G52" s="53"/>
      <c r="H52" s="54"/>
      <c r="I52" s="19">
        <f>100*(I48-I50)/I50</f>
        <v>10.341779611078374</v>
      </c>
      <c r="J52" s="19">
        <f>100*(J48-J50)/J50</f>
        <v>12.370977534911962</v>
      </c>
      <c r="K52" s="19">
        <f t="shared" ref="K52:N52" si="13">100*(K48-K50)/K50</f>
        <v>18.419784808093784</v>
      </c>
      <c r="L52" s="19">
        <f t="shared" si="13"/>
        <v>-4.9199084668192219</v>
      </c>
      <c r="M52" s="19">
        <f t="shared" si="13"/>
        <v>-18.82760024424995</v>
      </c>
      <c r="N52" s="38">
        <f t="shared" si="13"/>
        <v>-6.775383420695011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sSF+1zwx/UWIQPX3S3Ak/Ufa8DXVNjaZJKjpydZibG0wnGpxZeiPvPI6rhpXX0gz1sHSiNZJwDFPgsrZSSIykg==" saltValue="Ou1EarbaIS/kRKc7O5+8Rg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cp:lastPrinted>2022-08-26T14:57:08Z</cp:lastPrinted>
  <dcterms:created xsi:type="dcterms:W3CDTF">2022-08-17T09:40:46Z</dcterms:created>
  <dcterms:modified xsi:type="dcterms:W3CDTF">2023-02-03T10:55:01Z</dcterms:modified>
</cp:coreProperties>
</file>