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E27DE3F2-2177-4C5E-83C6-E1A9060E5AEF}" xr6:coauthVersionLast="47" xr6:coauthVersionMax="47" xr10:uidLastSave="{75E71E40-E2A7-40CC-9278-6B4B45486EDE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<sst xmlns="http://schemas.openxmlformats.org/spreadsheetml/2006/main" count="9140" uniqueCount="1378">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</sst>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West Lindsey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12.594788906090105</c:v>
                </c:pt>
                <c:pt idx="1">
                  <c:v>21.339440230049576</c:v>
                </c:pt>
                <c:pt idx="2">
                  <c:v>17.980890382192356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West Lindsey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1515</c:v>
                </c:pt>
                <c:pt idx="1">
                  <c:v>1107</c:v>
                </c:pt>
                <c:pt idx="2">
                  <c:v>1238</c:v>
                </c:pt>
                <c:pt idx="3">
                  <c:v>916</c:v>
                </c:pt>
                <c:pt idx="4">
                  <c:v>988</c:v>
                </c:pt>
                <c:pt idx="5">
                  <c:v>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West Lindsey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48.4</c:v>
                </c:pt>
                <c:pt idx="1">
                  <c:v>45.2</c:v>
                </c:pt>
                <c:pt idx="2">
                  <c:v>44.3</c:v>
                </c:pt>
                <c:pt idx="3">
                  <c:v>46.1</c:v>
                </c:pt>
                <c:pt idx="4">
                  <c:v>44.3</c:v>
                </c:pt>
                <c:pt idx="5">
                  <c:v>37.200000000000003</c:v>
                </c:pt>
                <c:pt idx="6">
                  <c:v>48.9</c:v>
                </c:pt>
                <c:pt idx="7">
                  <c:v>45.9</c:v>
                </c:pt>
                <c:pt idx="8">
                  <c:v>55</c:v>
                </c:pt>
                <c:pt idx="9">
                  <c:v>53.6</c:v>
                </c:pt>
                <c:pt idx="10">
                  <c:v>51.5</c:v>
                </c:pt>
                <c:pt idx="11">
                  <c:v>49.7</c:v>
                </c:pt>
                <c:pt idx="12">
                  <c:v>51.1</c:v>
                </c:pt>
                <c:pt idx="13">
                  <c:v>47.1</c:v>
                </c:pt>
                <c:pt idx="14">
                  <c:v>51.1</c:v>
                </c:pt>
                <c:pt idx="15">
                  <c:v>53.1</c:v>
                </c:pt>
                <c:pt idx="16">
                  <c:v>55.7</c:v>
                </c:pt>
                <c:pt idx="17">
                  <c:v>51.2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West Lindsey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6844</c:v>
                </c:pt>
                <c:pt idx="1">
                  <c:v>6564</c:v>
                </c:pt>
                <c:pt idx="2">
                  <c:v>6921</c:v>
                </c:pt>
                <c:pt idx="3">
                  <c:v>5836</c:v>
                </c:pt>
                <c:pt idx="4">
                  <c:v>5694</c:v>
                </c:pt>
                <c:pt idx="5">
                  <c:v>5664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West Lindsey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854</c:v>
                </c:pt>
                <c:pt idx="1">
                  <c:v>814</c:v>
                </c:pt>
                <c:pt idx="2">
                  <c:v>567</c:v>
                </c:pt>
                <c:pt idx="3">
                  <c:v>490</c:v>
                </c:pt>
                <c:pt idx="4">
                  <c:v>511</c:v>
                </c:pt>
                <c:pt idx="5">
                  <c:v>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350520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3487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West Lindsey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between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West Lindsey was generally between the rural and</a:t>
          </a:r>
          <a:r>
            <a:rPr lang="en-GB" sz="1200" baseline="0">
              <a:effectLst/>
              <a:latin typeface="Avenir Next LT Pro" panose="020B0504020202020204" pitchFamily="34" charset="0"/>
            </a:rPr>
            <a:t>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West Lindsey was generally below both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West Lindsey was generally above both the rural and England situations.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West Lindsey was consistently between the rural and England situations.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301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West Lindsey</v>
      </c>
      <c r="G12" s="10"/>
      <c r="H12" s="11"/>
      <c r="I12" s="12">
        <f>IF(VLOOKUP($F12,'E&amp;T'!$B$10:$Q$468,'E&amp;T'!O$1,FALSE)=0,"",VLOOKUP($F12,'E&amp;T'!$B$10:$Q$468,'E&amp;T'!O$1,FALSE))</f>
        <v>12.594788906090105</v>
      </c>
      <c r="J12" s="13">
        <f>IF(VLOOKUP($F12,'E&amp;T'!$B$10:$Q$468,'E&amp;T'!P$1,FALSE)=0,"",VLOOKUP($F12,'E&amp;T'!$B$10:$Q$468,'E&amp;T'!P$1,FALSE))</f>
        <v>21.339440230049576</v>
      </c>
      <c r="K12" s="35">
        <f>IF(VLOOKUP($F12,'E&amp;T'!$B$10:$Q$468,'E&amp;T'!Q$1,FALSE)=0,"",VLOOKUP($F12,'E&amp;T'!$B$10:$Q$468,'E&amp;T'!Q$1,FALSE))</f>
        <v>17.980890382192356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West Lindsey to Rural as a Region</v>
      </c>
      <c r="G15" s="66"/>
      <c r="H15" s="67"/>
      <c r="I15" s="19">
        <f>100*((I12-I13))/I13</f>
        <v>13.665499370402969</v>
      </c>
      <c r="J15" s="19">
        <f>100*((J12-J13))/J13</f>
        <v>23.896877568369813</v>
      </c>
      <c r="K15" s="38">
        <f t="shared" ref="K15" si="0">100*((K12-K13))/K13</f>
        <v>11.942951926068996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West Lindsey to England</v>
      </c>
      <c r="G16" s="53"/>
      <c r="H16" s="54"/>
      <c r="I16" s="19">
        <f>100*(I12-I14)/I14</f>
        <v>-18.457616402476166</v>
      </c>
      <c r="J16" s="19">
        <f>100*(J12-J14)/J14</f>
        <v>-24.357176006314301</v>
      </c>
      <c r="K16" s="38">
        <f t="shared" ref="K16" si="1">100*(K12-K14)/K14</f>
        <v>-39.479687380162645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West Lindsey</v>
      </c>
      <c r="G21" s="10"/>
      <c r="H21" s="11"/>
      <c r="I21" s="12">
        <f>IF(VLOOKUP($F21,appstarts!$B$10:$L$468,appstarts!E$1,FALSE)=0,"",VLOOKUP($F21,appstarts!$B$10:$L$468,appstarts!E$1,FALSE))</f>
        <v>1515</v>
      </c>
      <c r="J21" s="13">
        <f>IF(VLOOKUP($F21,appstarts!$B$10:$L$468,appstarts!F$1,FALSE)=0,"",VLOOKUP($F21,appstarts!$B$10:$L$468,appstarts!F$1,FALSE))</f>
        <v>1107</v>
      </c>
      <c r="K21" s="13">
        <f>IF(VLOOKUP($F21,appstarts!$B$10:$L$468,appstarts!G$1,FALSE)=0,"",VLOOKUP($F21,appstarts!$B$10:$L$468,appstarts!G$1,FALSE))</f>
        <v>1238</v>
      </c>
      <c r="L21" s="13">
        <f>IF(VLOOKUP($F21,appstarts!$B$10:$L$468,appstarts!H$1,FALSE)=0,"",VLOOKUP($F21,appstarts!$B$10:$L$468,appstarts!H$1,FALSE))</f>
        <v>916</v>
      </c>
      <c r="M21" s="13">
        <f>IF(VLOOKUP($F21,appstarts!$B$10:$L$468,appstarts!I$1,FALSE)=0,"",VLOOKUP($F21,appstarts!$B$10:$L$468,appstarts!I$1,FALSE))</f>
        <v>988</v>
      </c>
      <c r="N21" s="35">
        <f>IF(VLOOKUP($F21,appstarts!$B$10:$L$468,appstarts!J$1,FALSE)=0,"",VLOOKUP($F21,appstarts!$B$10:$L$468,appstarts!J$1,FALSE))</f>
        <v>1138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West Lindsey to Rural as a Region</v>
      </c>
      <c r="G24" s="66"/>
      <c r="H24" s="67"/>
      <c r="I24" s="19">
        <f>100*((I21-I22))/I22</f>
        <v>-7.553683297762019</v>
      </c>
      <c r="J24" s="19">
        <f>100*((J21-J22))/J22</f>
        <v>-12.660946858685323</v>
      </c>
      <c r="K24" s="19">
        <f t="shared" ref="K24:N24" si="3">100*((K21-K22))/K22</f>
        <v>-5.1028319110785043</v>
      </c>
      <c r="L24" s="19">
        <f t="shared" si="3"/>
        <v>-18.189630216222422</v>
      </c>
      <c r="M24" s="19">
        <f t="shared" si="3"/>
        <v>-7.7280647427724087</v>
      </c>
      <c r="N24" s="38">
        <f t="shared" si="3"/>
        <v>-2.5417647916653068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West Lindsey to England</v>
      </c>
      <c r="G25" s="53"/>
      <c r="H25" s="54"/>
      <c r="I25" s="19">
        <f>100*(I21-I23)/I23</f>
        <v>6.6901408450704229</v>
      </c>
      <c r="J25" s="19">
        <f>100*(J21-J23)/J23</f>
        <v>2.9767441860465116</v>
      </c>
      <c r="K25" s="19">
        <f t="shared" ref="K25:N25" si="4">100*(K21-K23)/K23</f>
        <v>10.33868092691622</v>
      </c>
      <c r="L25" s="19">
        <f t="shared" si="4"/>
        <v>-0.2178649237472767</v>
      </c>
      <c r="M25" s="19">
        <f t="shared" si="4"/>
        <v>8.3333333333333339</v>
      </c>
      <c r="N25" s="38">
        <f t="shared" si="4"/>
        <v>14.833501513622604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West Lindsey</v>
      </c>
      <c r="G30" s="10"/>
      <c r="H30" s="11"/>
      <c r="I30" s="12">
        <f>IF(VLOOKUP($F30,appachieve!$B$10:$L$468,appachieve!E$1,FALSE)=0,"",VLOOKUP($F30,appachieve!$B$10:$L$468,appachieve!E$1,FALSE))</f>
        <v>854</v>
      </c>
      <c r="J30" s="13">
        <f>IF(VLOOKUP($F30,appachieve!$B$10:$L$468,appachieve!F$1,FALSE)=0,"",VLOOKUP($F30,appachieve!$B$10:$L$468,appachieve!F$1,FALSE))</f>
        <v>814</v>
      </c>
      <c r="K30" s="13">
        <f>IF(VLOOKUP($F30,appachieve!$B$10:$L$468,appachieve!G$1,FALSE)=0,"",VLOOKUP($F30,appachieve!$B$10:$L$468,appachieve!G$1,FALSE))</f>
        <v>567</v>
      </c>
      <c r="L30" s="13">
        <f>IF(VLOOKUP($F30,appachieve!$B$10:$L$468,appachieve!H$1,FALSE)=0,"",VLOOKUP($F30,appachieve!$B$10:$L$468,appachieve!H$1,FALSE))</f>
        <v>490</v>
      </c>
      <c r="M30" s="13">
        <f>IF(VLOOKUP($F30,appachieve!$B$10:$L$468,appachieve!I$1,FALSE)=0,"",VLOOKUP($F30,appachieve!$B$10:$L$468,appachieve!I$1,FALSE))</f>
        <v>511</v>
      </c>
      <c r="N30" s="35">
        <f>IF(VLOOKUP($F30,appachieve!$B$10:$L$468,appachieve!J$1,FALSE)=0,"",VLOOKUP($F30,appachieve!$B$10:$L$468,appachieve!J$1,FALSE))</f>
        <v>429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West Lindsey to Rural as a Region</v>
      </c>
      <c r="G33" s="66"/>
      <c r="H33" s="67"/>
      <c r="I33" s="19">
        <f>100*((I30-I31))/I31</f>
        <v>-9.3989292448378627</v>
      </c>
      <c r="J33" s="19">
        <f>100*((J30-J31))/J31</f>
        <v>-12.633708308911016</v>
      </c>
      <c r="K33" s="19">
        <f t="shared" ref="K33:N33" si="6">100*((K30-K31))/K31</f>
        <v>-13.624991622442877</v>
      </c>
      <c r="L33" s="19">
        <f t="shared" si="6"/>
        <v>-8.5056947415313182</v>
      </c>
      <c r="M33" s="19">
        <f t="shared" si="6"/>
        <v>-6.2958635931622151</v>
      </c>
      <c r="N33" s="38">
        <f t="shared" si="6"/>
        <v>-11.168299068134329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West Lindsey to England</v>
      </c>
      <c r="G34" s="53"/>
      <c r="H34" s="54"/>
      <c r="I34" s="19">
        <f>100*(I30-I32)/I32</f>
        <v>7.1518193224592217</v>
      </c>
      <c r="J34" s="19">
        <f>100*(J30-J32)/J32</f>
        <v>3.037974683544304</v>
      </c>
      <c r="K34" s="19">
        <f t="shared" ref="K34:N34" si="7">100*(K30-K32)/K32</f>
        <v>7.3863636363636367</v>
      </c>
      <c r="L34" s="19">
        <f t="shared" si="7"/>
        <v>17.224880382775119</v>
      </c>
      <c r="M34" s="19">
        <f t="shared" si="7"/>
        <v>15.09009009009009</v>
      </c>
      <c r="N34" s="38">
        <f t="shared" si="7"/>
        <v>10.282776349614396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West Lindsey</v>
      </c>
      <c r="G39" s="10"/>
      <c r="H39" s="11"/>
      <c r="I39" s="12">
        <f>IF(VLOOKUP($F39,'level3+'!$B$10:$BF$468,((3*'level3+'!B$1)+3),FALSE)=0,"",VLOOKUP($F39,'level3+'!$B$10:$BF$468,((3*'level3+'!B$1)+3),FALSE))</f>
        <v>48.4</v>
      </c>
      <c r="J39" s="12">
        <f>IF(VLOOKUP($F39,'level3+'!$B$10:$BF$468,((3*'level3+'!C$1)+3),FALSE)=0,"",VLOOKUP($F39,'level3+'!$B$10:$BF$468,((3*'level3+'!C$1)+3),FALSE))</f>
        <v>45.2</v>
      </c>
      <c r="K39" s="12">
        <f>IF(VLOOKUP($F39,'level3+'!$B$10:$BF$468,((3*'level3+'!D$1)+3),FALSE)=0,"",VLOOKUP($F39,'level3+'!$B$10:$BF$468,((3*'level3+'!D$1)+3),FALSE))</f>
        <v>44.3</v>
      </c>
      <c r="L39" s="12">
        <f>IF(VLOOKUP($F39,'level3+'!$B$10:$BF$468,((3*'level3+'!E$1)+3),FALSE)=0,"",VLOOKUP($F39,'level3+'!$B$10:$BF$468,((3*'level3+'!E$1)+3),FALSE))</f>
        <v>46.1</v>
      </c>
      <c r="M39" s="12">
        <f>IF(VLOOKUP($F39,'level3+'!$B$10:$BF$468,((3*'level3+'!F$1)+3),FALSE)=0,"",VLOOKUP($F39,'level3+'!$B$10:$BF$468,((3*'level3+'!F$1)+3),FALSE))</f>
        <v>44.3</v>
      </c>
      <c r="N39" s="12">
        <f>IF(VLOOKUP($F39,'level3+'!$B$10:$BF$468,((3*'level3+'!G$1)+3),FALSE)=0,"",VLOOKUP($F39,'level3+'!$B$10:$BF$468,((3*'level3+'!G$1)+3),FALSE))</f>
        <v>37.200000000000003</v>
      </c>
      <c r="O39" s="12">
        <f>IF(VLOOKUP($F39,'level3+'!$B$10:$BF$468,((3*'level3+'!H$1)+3),FALSE)=0,"",VLOOKUP($F39,'level3+'!$B$10:$BF$468,((3*'level3+'!H$1)+3),FALSE))</f>
        <v>48.9</v>
      </c>
      <c r="P39" s="12">
        <f>IF(VLOOKUP($F39,'level3+'!$B$10:$BF$468,((3*'level3+'!I$1)+3),FALSE)=0,"",VLOOKUP($F39,'level3+'!$B$10:$BF$468,((3*'level3+'!I$1)+3),FALSE))</f>
        <v>45.9</v>
      </c>
      <c r="Q39" s="12">
        <f>IF(VLOOKUP($F39,'level3+'!$B$10:$BF$468,((3*'level3+'!J$1)+3),FALSE)=0,"",VLOOKUP($F39,'level3+'!$B$10:$BF$468,((3*'level3+'!J$1)+3),FALSE))</f>
        <v>55</v>
      </c>
      <c r="R39" s="12">
        <f>IF(VLOOKUP($F39,'level3+'!$B$10:$BF$468,((3*'level3+'!K$1)+3),FALSE)=0,"",VLOOKUP($F39,'level3+'!$B$10:$BF$468,((3*'level3+'!K$1)+3),FALSE))</f>
        <v>53.6</v>
      </c>
      <c r="S39" s="12">
        <f>IF(VLOOKUP($F39,'level3+'!$B$10:$BF$468,((3*'level3+'!L$1)+3),FALSE)=0,"",VLOOKUP($F39,'level3+'!$B$10:$BF$468,((3*'level3+'!L$1)+3),FALSE))</f>
        <v>51.5</v>
      </c>
      <c r="T39" s="12">
        <f>IF(VLOOKUP($F39,'level3+'!$B$10:$BF$468,((3*'level3+'!M$1)+3),FALSE)=0,"",VLOOKUP($F39,'level3+'!$B$10:$BF$468,((3*'level3+'!M$1)+3),FALSE))</f>
        <v>49.7</v>
      </c>
      <c r="U39" s="12">
        <f>IF(VLOOKUP($F39,'level3+'!$B$10:$BF$468,((3*'level3+'!N$1)+3),FALSE)=0,"",VLOOKUP($F39,'level3+'!$B$10:$BF$468,((3*'level3+'!N$1)+3),FALSE))</f>
        <v>51.1</v>
      </c>
      <c r="V39" s="12">
        <f>IF(VLOOKUP($F39,'level3+'!$B$10:$BF$468,((3*'level3+'!O$1)+3),FALSE)=0,"",VLOOKUP($F39,'level3+'!$B$10:$BF$468,((3*'level3+'!O$1)+3),FALSE))</f>
        <v>47.1</v>
      </c>
      <c r="W39" s="12">
        <f>IF(VLOOKUP($F39,'level3+'!$B$10:$BF$468,((3*'level3+'!P$1)+3),FALSE)=0,"",VLOOKUP($F39,'level3+'!$B$10:$BF$468,((3*'level3+'!P$1)+3),FALSE))</f>
        <v>51.1</v>
      </c>
      <c r="X39" s="12">
        <f>IF(VLOOKUP($F39,'level3+'!$B$10:$BF$468,((3*'level3+'!Q$1)+3),FALSE)=0,"",VLOOKUP($F39,'level3+'!$B$10:$BF$468,((3*'level3+'!Q$1)+3),FALSE))</f>
        <v>53.1</v>
      </c>
      <c r="Y39" s="12">
        <f>IF(VLOOKUP($F39,'level3+'!$B$10:$BF$468,((3*'level3+'!R$1)+3),FALSE)=0,"",VLOOKUP($F39,'level3+'!$B$10:$BF$468,((3*'level3+'!R$1)+3),FALSE))</f>
        <v>55.7</v>
      </c>
      <c r="Z39" s="47">
        <f>IF(VLOOKUP($F39,'level3+'!$B$10:$BF$468,((3*'level3+'!S$1)+3),FALSE)=0,"",VLOOKUP($F39,'level3+'!$B$10:$BF$468,((3*'level3+'!S$1)+3),FALSE))</f>
        <v>51.2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West Lindsey to Rural as a Region</v>
      </c>
      <c r="G42" s="69"/>
      <c r="H42" s="70"/>
      <c r="I42" s="19">
        <f>((I39-I40))</f>
        <v>3.9946122996788489</v>
      </c>
      <c r="J42" s="19">
        <f>((J39-J40))</f>
        <v>0.22717606604656027</v>
      </c>
      <c r="K42" s="19">
        <f t="shared" ref="K42:Z42" si="9">((K39-K40))</f>
        <v>-1.473552290406225</v>
      </c>
      <c r="L42" s="19">
        <f t="shared" si="9"/>
        <v>-0.86792320299695547</v>
      </c>
      <c r="M42" s="19">
        <f t="shared" si="9"/>
        <v>-1.6636504715291878</v>
      </c>
      <c r="N42" s="19">
        <f t="shared" si="9"/>
        <v>-10.389531680440768</v>
      </c>
      <c r="O42" s="19">
        <f t="shared" si="9"/>
        <v>-0.4620522025278575</v>
      </c>
      <c r="P42" s="19">
        <f t="shared" si="9"/>
        <v>-4.7020460512418154</v>
      </c>
      <c r="Q42" s="19">
        <f t="shared" si="9"/>
        <v>2.5605343304284958</v>
      </c>
      <c r="R42" s="19">
        <f t="shared" si="9"/>
        <v>0.32445558609441605</v>
      </c>
      <c r="S42" s="19">
        <f t="shared" si="9"/>
        <v>-3.0700305071435068</v>
      </c>
      <c r="T42" s="19">
        <f t="shared" si="9"/>
        <v>-5.4603191329218745</v>
      </c>
      <c r="U42" s="19">
        <f t="shared" si="9"/>
        <v>-4.8411747015127418</v>
      </c>
      <c r="V42" s="19">
        <f t="shared" si="9"/>
        <v>-9.5885866138185705</v>
      </c>
      <c r="W42" s="19">
        <f t="shared" si="9"/>
        <v>-6.2891662769824848</v>
      </c>
      <c r="X42" s="19">
        <f t="shared" si="9"/>
        <v>-5.0465796572875306</v>
      </c>
      <c r="Y42" s="19">
        <f t="shared" si="9"/>
        <v>-4.0708763002995738</v>
      </c>
      <c r="Z42" s="38">
        <f t="shared" si="9"/>
        <v>-8.339875911417046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West Lindsey to England</v>
      </c>
      <c r="G43" s="53"/>
      <c r="H43" s="54"/>
      <c r="I43" s="19">
        <f>(I39-I41)</f>
        <v>5</v>
      </c>
      <c r="J43" s="19">
        <f>(J39-J41)</f>
        <v>1.2000000000000028</v>
      </c>
      <c r="K43" s="19">
        <f t="shared" ref="K43:Z43" si="10">(K39-K41)</f>
        <v>-0.5</v>
      </c>
      <c r="L43" s="19">
        <f t="shared" si="10"/>
        <v>0.30000000000000426</v>
      </c>
      <c r="M43" s="19">
        <f t="shared" si="10"/>
        <v>-1.3000000000000043</v>
      </c>
      <c r="N43" s="19">
        <f t="shared" si="10"/>
        <v>-9.6999999999999957</v>
      </c>
      <c r="O43" s="19">
        <f t="shared" si="10"/>
        <v>0.19999999999999574</v>
      </c>
      <c r="P43" s="19">
        <f t="shared" si="10"/>
        <v>-4.6000000000000014</v>
      </c>
      <c r="Q43" s="19">
        <f t="shared" si="10"/>
        <v>1.8999999999999986</v>
      </c>
      <c r="R43" s="19">
        <f t="shared" si="10"/>
        <v>-0.19999999999999574</v>
      </c>
      <c r="S43" s="19">
        <f t="shared" si="10"/>
        <v>-3.2999999999999972</v>
      </c>
      <c r="T43" s="19">
        <f t="shared" si="10"/>
        <v>-5.8999999999999986</v>
      </c>
      <c r="U43" s="19">
        <f t="shared" si="10"/>
        <v>-5.6000000000000014</v>
      </c>
      <c r="V43" s="19">
        <f t="shared" si="10"/>
        <v>-9.8999999999999986</v>
      </c>
      <c r="W43" s="19">
        <f t="shared" si="10"/>
        <v>-6.6000000000000014</v>
      </c>
      <c r="X43" s="19">
        <f t="shared" si="10"/>
        <v>-5.3999999999999986</v>
      </c>
      <c r="Y43" s="19">
        <f t="shared" si="10"/>
        <v>-5.5</v>
      </c>
      <c r="Z43" s="50">
        <f t="shared" si="10"/>
        <v>-10.099999999999994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West Lindsey</v>
      </c>
      <c r="G48" s="10"/>
      <c r="H48" s="11"/>
      <c r="I48" s="12">
        <f>IF(VLOOKUP($F48,participation!$B$10:$L$468,participation!E$1,FALSE)=0,"",VLOOKUP($F48,participation!$B$10:$L$468,participation!E$1,FALSE))</f>
        <v>6844</v>
      </c>
      <c r="J48" s="13">
        <f>IF(VLOOKUP($F48,participation!$B$10:$L$468,participation!F$1,FALSE)=0,"",VLOOKUP($F48,participation!$B$10:$L$468,participation!F$1,FALSE))</f>
        <v>6564</v>
      </c>
      <c r="K48" s="13">
        <f>IF(VLOOKUP($F48,participation!$B$10:$L$468,participation!G$1,FALSE)=0,"",VLOOKUP($F48,participation!$B$10:$L$468,participation!G$1,FALSE))</f>
        <v>6921</v>
      </c>
      <c r="L48" s="13">
        <f>IF(VLOOKUP($F48,participation!$B$10:$L$468,participation!H$1,FALSE)=0,"",VLOOKUP($F48,participation!$B$10:$L$468,participation!H$1,FALSE))</f>
        <v>5836</v>
      </c>
      <c r="M48" s="13">
        <f>IF(VLOOKUP($F48,participation!$B$10:$L$468,participation!I$1,FALSE)=0,"",VLOOKUP($F48,participation!$B$10:$L$468,participation!I$1,FALSE))</f>
        <v>5694</v>
      </c>
      <c r="N48" s="35">
        <f>IF(VLOOKUP($F48,participation!$B$10:$L$468,participation!J$1,FALSE)=0,"",VLOOKUP($F48,participation!$B$10:$L$468,participation!J$1,FALSE))</f>
        <v>5664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West Lindsey to Rural as a Region</v>
      </c>
      <c r="G51" s="66"/>
      <c r="H51" s="67"/>
      <c r="I51" s="19">
        <f>100*((I48-I49))/I49</f>
        <v>9.4444385449046493</v>
      </c>
      <c r="J51" s="19">
        <f>100*((J48-J49))/J49</f>
        <v>11.404745366709989</v>
      </c>
      <c r="K51" s="19">
        <f t="shared" ref="K51:N51" si="12">100*((K48-K49))/K49</f>
        <v>22.238693982250737</v>
      </c>
      <c r="L51" s="19">
        <f t="shared" si="12"/>
        <v>18.046829088976647</v>
      </c>
      <c r="M51" s="19">
        <f t="shared" si="12"/>
        <v>22.537856736093911</v>
      </c>
      <c r="N51" s="38">
        <f t="shared" si="12"/>
        <v>19.316224842312348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West Lindsey to England</v>
      </c>
      <c r="G52" s="53"/>
      <c r="H52" s="54"/>
      <c r="I52" s="19">
        <f>100*(I48-I50)/I50</f>
        <v>0.82498526812021211</v>
      </c>
      <c r="J52" s="19">
        <f>100*(J48-J50)/J50</f>
        <v>-0.36429872495446264</v>
      </c>
      <c r="K52" s="19">
        <f t="shared" ref="K52:N52" si="13">100*(K48-K50)/K50</f>
        <v>11.145013650232857</v>
      </c>
      <c r="L52" s="19">
        <f t="shared" si="13"/>
        <v>11.289092295957284</v>
      </c>
      <c r="M52" s="19">
        <f t="shared" si="13"/>
        <v>15.896600854874823</v>
      </c>
      <c r="N52" s="38">
        <f t="shared" si="13"/>
        <v>9.9592312172393704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hwUGYN7/cxv5Skn2ivbqACMZtbpRatq3agLccoAaFJ82Mk5hn5BgLJzzIw3vExmfmasEgqx8NhWoK8cCrTrctw==" saltValue="Y/ItHzkYqFaVlJhS+2g5Fg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2023-02-03T11:09:46Z</dcterms:modified>
</cp:coreProperties>
</file>