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13AD0CBD-6540-4FF0-B603-19A2B69E1562}" xr6:coauthVersionLast="47" xr6:coauthVersionMax="47" xr10:uidLastSave="{A836D76E-3914-4971-9C34-99CEC956131D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<sst xmlns="http://schemas.openxmlformats.org/spreadsheetml/2006/main" count="9140" uniqueCount="1378">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</sst>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8.2194695057681333</c:v>
                </c:pt>
                <c:pt idx="1">
                  <c:v>11.835449078934809</c:v>
                </c:pt>
                <c:pt idx="2">
                  <c:v>10.503512111862404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1376</c:v>
                </c:pt>
                <c:pt idx="1">
                  <c:v>1061</c:v>
                </c:pt>
                <c:pt idx="2">
                  <c:v>1030</c:v>
                </c:pt>
                <c:pt idx="3">
                  <c:v>888</c:v>
                </c:pt>
                <c:pt idx="4">
                  <c:v>935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40</c:v>
                </c:pt>
                <c:pt idx="1">
                  <c:v>41.9</c:v>
                </c:pt>
                <c:pt idx="2">
                  <c:v>48.3</c:v>
                </c:pt>
                <c:pt idx="3">
                  <c:v>45.2</c:v>
                </c:pt>
                <c:pt idx="4">
                  <c:v>46.8</c:v>
                </c:pt>
                <c:pt idx="5">
                  <c:v>49.8</c:v>
                </c:pt>
                <c:pt idx="6">
                  <c:v>44</c:v>
                </c:pt>
                <c:pt idx="7">
                  <c:v>51.5</c:v>
                </c:pt>
                <c:pt idx="8">
                  <c:v>52</c:v>
                </c:pt>
                <c:pt idx="9">
                  <c:v>58.7</c:v>
                </c:pt>
                <c:pt idx="10">
                  <c:v>52.6</c:v>
                </c:pt>
                <c:pt idx="11">
                  <c:v>57.4</c:v>
                </c:pt>
                <c:pt idx="12">
                  <c:v>56.7</c:v>
                </c:pt>
                <c:pt idx="13">
                  <c:v>53.6</c:v>
                </c:pt>
                <c:pt idx="14">
                  <c:v>64.2</c:v>
                </c:pt>
                <c:pt idx="15">
                  <c:v>63.4</c:v>
                </c:pt>
                <c:pt idx="16">
                  <c:v>57.6</c:v>
                </c:pt>
                <c:pt idx="17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4557</c:v>
                </c:pt>
                <c:pt idx="1">
                  <c:v>4010</c:v>
                </c:pt>
                <c:pt idx="2">
                  <c:v>4759</c:v>
                </c:pt>
                <c:pt idx="3">
                  <c:v>3702</c:v>
                </c:pt>
                <c:pt idx="4">
                  <c:v>3418</c:v>
                </c:pt>
                <c:pt idx="5">
                  <c:v>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Wychavon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712</c:v>
                </c:pt>
                <c:pt idx="1">
                  <c:v>809</c:v>
                </c:pt>
                <c:pt idx="2">
                  <c:v>472</c:v>
                </c:pt>
                <c:pt idx="3">
                  <c:v>405</c:v>
                </c:pt>
                <c:pt idx="4">
                  <c:v>413</c:v>
                </c:pt>
                <c:pt idx="5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297180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295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Wychavon was consistently below both the rural and England situations with a widening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gap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Wychavon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but moved above the England position towards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Wychavon moved above and below the rural and England situations during the period, whilst following a similar upward trend.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Wychavon was consistently below both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Wychavon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but moved above and below the England position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316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Wychavon</v>
      </c>
      <c r="G12" s="10"/>
      <c r="H12" s="11"/>
      <c r="I12" s="12">
        <f>IF(VLOOKUP($F12,'E&amp;T'!$B$10:$Q$468,'E&amp;T'!O$1,FALSE)=0,"",VLOOKUP($F12,'E&amp;T'!$B$10:$Q$468,'E&amp;T'!O$1,FALSE))</f>
        <v>8.2194695057681333</v>
      </c>
      <c r="J12" s="13">
        <f>IF(VLOOKUP($F12,'E&amp;T'!$B$10:$Q$468,'E&amp;T'!P$1,FALSE)=0,"",VLOOKUP($F12,'E&amp;T'!$B$10:$Q$468,'E&amp;T'!P$1,FALSE))</f>
        <v>11.835449078934809</v>
      </c>
      <c r="K12" s="35">
        <f>IF(VLOOKUP($F12,'E&amp;T'!$B$10:$Q$468,'E&amp;T'!Q$1,FALSE)=0,"",VLOOKUP($F12,'E&amp;T'!$B$10:$Q$468,'E&amp;T'!Q$1,FALSE))</f>
        <v>10.503512111862404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Wychavon to Rural as a Region</v>
      </c>
      <c r="G15" s="66"/>
      <c r="H15" s="67"/>
      <c r="I15" s="19">
        <f>100*((I12-I13))/I13</f>
        <v>-25.820899984979057</v>
      </c>
      <c r="J15" s="19">
        <f>100*((J12-J13))/J13</f>
        <v>-31.2833340663475</v>
      </c>
      <c r="K15" s="38">
        <f t="shared" ref="K15" si="0">100*((K12-K13))/K13</f>
        <v>-34.608680304421299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Wychavon to England</v>
      </c>
      <c r="G16" s="53"/>
      <c r="H16" s="54"/>
      <c r="I16" s="19">
        <f>100*(I12-I14)/I14</f>
        <v>-46.784726571843684</v>
      </c>
      <c r="J16" s="19">
        <f>100*(J12-J14)/J14</f>
        <v>-58.046378821905243</v>
      </c>
      <c r="K16" s="38">
        <f t="shared" ref="K16" si="1">100*(K12-K14)/K14</f>
        <v>-64.647143544920795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Wychavon</v>
      </c>
      <c r="G21" s="10"/>
      <c r="H21" s="11"/>
      <c r="I21" s="12">
        <f>IF(VLOOKUP($F21,appstarts!$B$10:$L$468,appstarts!E$1,FALSE)=0,"",VLOOKUP($F21,appstarts!$B$10:$L$468,appstarts!E$1,FALSE))</f>
        <v>1376</v>
      </c>
      <c r="J21" s="13">
        <f>IF(VLOOKUP($F21,appstarts!$B$10:$L$468,appstarts!F$1,FALSE)=0,"",VLOOKUP($F21,appstarts!$B$10:$L$468,appstarts!F$1,FALSE))</f>
        <v>1061</v>
      </c>
      <c r="K21" s="13">
        <f>IF(VLOOKUP($F21,appstarts!$B$10:$L$468,appstarts!G$1,FALSE)=0,"",VLOOKUP($F21,appstarts!$B$10:$L$468,appstarts!G$1,FALSE))</f>
        <v>1030</v>
      </c>
      <c r="L21" s="13">
        <f>IF(VLOOKUP($F21,appstarts!$B$10:$L$468,appstarts!H$1,FALSE)=0,"",VLOOKUP($F21,appstarts!$B$10:$L$468,appstarts!H$1,FALSE))</f>
        <v>888</v>
      </c>
      <c r="M21" s="13">
        <f>IF(VLOOKUP($F21,appstarts!$B$10:$L$468,appstarts!I$1,FALSE)=0,"",VLOOKUP($F21,appstarts!$B$10:$L$468,appstarts!I$1,FALSE))</f>
        <v>935</v>
      </c>
      <c r="N21" s="35">
        <f>IF(VLOOKUP($F21,appstarts!$B$10:$L$468,appstarts!J$1,FALSE)=0,"",VLOOKUP($F21,appstarts!$B$10:$L$468,appstarts!J$1,FALSE))</f>
        <v>1000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Wychavon to Rural as a Region</v>
      </c>
      <c r="G24" s="66"/>
      <c r="H24" s="67"/>
      <c r="I24" s="19">
        <f>100*((I21-I22))/I22</f>
        <v>-16.035556579353493</v>
      </c>
      <c r="J24" s="19">
        <f>100*((J21-J22))/J22</f>
        <v>-16.290211939534895</v>
      </c>
      <c r="K24" s="19">
        <f t="shared" ref="K24:N24" si="3">100*((K21-K22))/K22</f>
        <v>-21.046782607763216</v>
      </c>
      <c r="L24" s="19">
        <f t="shared" si="3"/>
        <v>-20.690383877735272</v>
      </c>
      <c r="M24" s="19">
        <f t="shared" si="3"/>
        <v>-12.677875034911136</v>
      </c>
      <c r="N24" s="38">
        <f t="shared" si="3"/>
        <v>-14.360074509371973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Wychavon to England</v>
      </c>
      <c r="G25" s="53"/>
      <c r="H25" s="54"/>
      <c r="I25" s="19">
        <f>100*(I21-I23)/I23</f>
        <v>-3.0985915492957745</v>
      </c>
      <c r="J25" s="19">
        <f>100*(J21-J23)/J23</f>
        <v>-1.3023255813953489</v>
      </c>
      <c r="K25" s="19">
        <f t="shared" ref="K25:N25" si="4">100*(K21-K23)/K23</f>
        <v>-8.1996434937611404</v>
      </c>
      <c r="L25" s="19">
        <f t="shared" si="4"/>
        <v>-3.2679738562091503</v>
      </c>
      <c r="M25" s="19">
        <f t="shared" si="4"/>
        <v>2.5219298245614037</v>
      </c>
      <c r="N25" s="38">
        <f t="shared" si="4"/>
        <v>0.90817356205852673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Wychavon</v>
      </c>
      <c r="G30" s="10"/>
      <c r="H30" s="11"/>
      <c r="I30" s="12">
        <f>IF(VLOOKUP($F30,appachieve!$B$10:$L$468,appachieve!E$1,FALSE)=0,"",VLOOKUP($F30,appachieve!$B$10:$L$468,appachieve!E$1,FALSE))</f>
        <v>712</v>
      </c>
      <c r="J30" s="13">
        <f>IF(VLOOKUP($F30,appachieve!$B$10:$L$468,appachieve!F$1,FALSE)=0,"",VLOOKUP($F30,appachieve!$B$10:$L$468,appachieve!F$1,FALSE))</f>
        <v>809</v>
      </c>
      <c r="K30" s="13">
        <f>IF(VLOOKUP($F30,appachieve!$B$10:$L$468,appachieve!G$1,FALSE)=0,"",VLOOKUP($F30,appachieve!$B$10:$L$468,appachieve!G$1,FALSE))</f>
        <v>472</v>
      </c>
      <c r="L30" s="13">
        <f>IF(VLOOKUP($F30,appachieve!$B$10:$L$468,appachieve!H$1,FALSE)=0,"",VLOOKUP($F30,appachieve!$B$10:$L$468,appachieve!H$1,FALSE))</f>
        <v>405</v>
      </c>
      <c r="M30" s="13">
        <f>IF(VLOOKUP($F30,appachieve!$B$10:$L$468,appachieve!I$1,FALSE)=0,"",VLOOKUP($F30,appachieve!$B$10:$L$468,appachieve!I$1,FALSE))</f>
        <v>413</v>
      </c>
      <c r="N30" s="35">
        <f>IF(VLOOKUP($F30,appachieve!$B$10:$L$468,appachieve!J$1,FALSE)=0,"",VLOOKUP($F30,appachieve!$B$10:$L$468,appachieve!J$1,FALSE))</f>
        <v>399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Wychavon to Rural as a Region</v>
      </c>
      <c r="G33" s="66"/>
      <c r="H33" s="67"/>
      <c r="I33" s="19">
        <f>100*((I30-I31))/I31</f>
        <v>-24.463744288436253</v>
      </c>
      <c r="J33" s="19">
        <f>100*((J30-J31))/J31</f>
        <v>-13.170356292271514</v>
      </c>
      <c r="K33" s="19">
        <f t="shared" ref="K33:N33" si="6">100*((K30-K31))/K31</f>
        <v>-28.096994789758444</v>
      </c>
      <c r="L33" s="19">
        <f t="shared" si="6"/>
        <v>-24.377155857796293</v>
      </c>
      <c r="M33" s="19">
        <f t="shared" si="6"/>
        <v>-24.26651989036398</v>
      </c>
      <c r="N33" s="38">
        <f t="shared" si="6"/>
        <v>-17.380306126306753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Wychavon to England</v>
      </c>
      <c r="G34" s="53"/>
      <c r="H34" s="54"/>
      <c r="I34" s="19">
        <f>100*(I30-I32)/I32</f>
        <v>-10.664993726474279</v>
      </c>
      <c r="J34" s="19">
        <f>100*(J30-J32)/J32</f>
        <v>2.4050632911392404</v>
      </c>
      <c r="K34" s="19">
        <f t="shared" ref="K34:N34" si="7">100*(K30-K32)/K32</f>
        <v>-10.606060606060606</v>
      </c>
      <c r="L34" s="19">
        <f t="shared" si="7"/>
        <v>-3.1100478468899522</v>
      </c>
      <c r="M34" s="19">
        <f t="shared" si="7"/>
        <v>-6.9819819819819822</v>
      </c>
      <c r="N34" s="38">
        <f t="shared" si="7"/>
        <v>2.5706940874035991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Wychavon</v>
      </c>
      <c r="G39" s="10"/>
      <c r="H39" s="11"/>
      <c r="I39" s="12">
        <f>IF(VLOOKUP($F39,'level3+'!$B$10:$BF$468,((3*'level3+'!B$1)+3),FALSE)=0,"",VLOOKUP($F39,'level3+'!$B$10:$BF$468,((3*'level3+'!B$1)+3),FALSE))</f>
        <v>40</v>
      </c>
      <c r="J39" s="12">
        <f>IF(VLOOKUP($F39,'level3+'!$B$10:$BF$468,((3*'level3+'!C$1)+3),FALSE)=0,"",VLOOKUP($F39,'level3+'!$B$10:$BF$468,((3*'level3+'!C$1)+3),FALSE))</f>
        <v>41.9</v>
      </c>
      <c r="K39" s="12">
        <f>IF(VLOOKUP($F39,'level3+'!$B$10:$BF$468,((3*'level3+'!D$1)+3),FALSE)=0,"",VLOOKUP($F39,'level3+'!$B$10:$BF$468,((3*'level3+'!D$1)+3),FALSE))</f>
        <v>48.3</v>
      </c>
      <c r="L39" s="12">
        <f>IF(VLOOKUP($F39,'level3+'!$B$10:$BF$468,((3*'level3+'!E$1)+3),FALSE)=0,"",VLOOKUP($F39,'level3+'!$B$10:$BF$468,((3*'level3+'!E$1)+3),FALSE))</f>
        <v>45.2</v>
      </c>
      <c r="M39" s="12">
        <f>IF(VLOOKUP($F39,'level3+'!$B$10:$BF$468,((3*'level3+'!F$1)+3),FALSE)=0,"",VLOOKUP($F39,'level3+'!$B$10:$BF$468,((3*'level3+'!F$1)+3),FALSE))</f>
        <v>46.8</v>
      </c>
      <c r="N39" s="12">
        <f>IF(VLOOKUP($F39,'level3+'!$B$10:$BF$468,((3*'level3+'!G$1)+3),FALSE)=0,"",VLOOKUP($F39,'level3+'!$B$10:$BF$468,((3*'level3+'!G$1)+3),FALSE))</f>
        <v>49.8</v>
      </c>
      <c r="O39" s="12">
        <f>IF(VLOOKUP($F39,'level3+'!$B$10:$BF$468,((3*'level3+'!H$1)+3),FALSE)=0,"",VLOOKUP($F39,'level3+'!$B$10:$BF$468,((3*'level3+'!H$1)+3),FALSE))</f>
        <v>44</v>
      </c>
      <c r="P39" s="12">
        <f>IF(VLOOKUP($F39,'level3+'!$B$10:$BF$468,((3*'level3+'!I$1)+3),FALSE)=0,"",VLOOKUP($F39,'level3+'!$B$10:$BF$468,((3*'level3+'!I$1)+3),FALSE))</f>
        <v>51.5</v>
      </c>
      <c r="Q39" s="12">
        <f>IF(VLOOKUP($F39,'level3+'!$B$10:$BF$468,((3*'level3+'!J$1)+3),FALSE)=0,"",VLOOKUP($F39,'level3+'!$B$10:$BF$468,((3*'level3+'!J$1)+3),FALSE))</f>
        <v>52</v>
      </c>
      <c r="R39" s="12">
        <f>IF(VLOOKUP($F39,'level3+'!$B$10:$BF$468,((3*'level3+'!K$1)+3),FALSE)=0,"",VLOOKUP($F39,'level3+'!$B$10:$BF$468,((3*'level3+'!K$1)+3),FALSE))</f>
        <v>58.7</v>
      </c>
      <c r="S39" s="12">
        <f>IF(VLOOKUP($F39,'level3+'!$B$10:$BF$468,((3*'level3+'!L$1)+3),FALSE)=0,"",VLOOKUP($F39,'level3+'!$B$10:$BF$468,((3*'level3+'!L$1)+3),FALSE))</f>
        <v>52.6</v>
      </c>
      <c r="T39" s="12">
        <f>IF(VLOOKUP($F39,'level3+'!$B$10:$BF$468,((3*'level3+'!M$1)+3),FALSE)=0,"",VLOOKUP($F39,'level3+'!$B$10:$BF$468,((3*'level3+'!M$1)+3),FALSE))</f>
        <v>57.4</v>
      </c>
      <c r="U39" s="12">
        <f>IF(VLOOKUP($F39,'level3+'!$B$10:$BF$468,((3*'level3+'!N$1)+3),FALSE)=0,"",VLOOKUP($F39,'level3+'!$B$10:$BF$468,((3*'level3+'!N$1)+3),FALSE))</f>
        <v>56.7</v>
      </c>
      <c r="V39" s="12">
        <f>IF(VLOOKUP($F39,'level3+'!$B$10:$BF$468,((3*'level3+'!O$1)+3),FALSE)=0,"",VLOOKUP($F39,'level3+'!$B$10:$BF$468,((3*'level3+'!O$1)+3),FALSE))</f>
        <v>53.6</v>
      </c>
      <c r="W39" s="12">
        <f>IF(VLOOKUP($F39,'level3+'!$B$10:$BF$468,((3*'level3+'!P$1)+3),FALSE)=0,"",VLOOKUP($F39,'level3+'!$B$10:$BF$468,((3*'level3+'!P$1)+3),FALSE))</f>
        <v>64.2</v>
      </c>
      <c r="X39" s="12">
        <f>IF(VLOOKUP($F39,'level3+'!$B$10:$BF$468,((3*'level3+'!Q$1)+3),FALSE)=0,"",VLOOKUP($F39,'level3+'!$B$10:$BF$468,((3*'level3+'!Q$1)+3),FALSE))</f>
        <v>63.4</v>
      </c>
      <c r="Y39" s="12">
        <f>IF(VLOOKUP($F39,'level3+'!$B$10:$BF$468,((3*'level3+'!R$1)+3),FALSE)=0,"",VLOOKUP($F39,'level3+'!$B$10:$BF$468,((3*'level3+'!R$1)+3),FALSE))</f>
        <v>57.6</v>
      </c>
      <c r="Z39" s="47">
        <f>IF(VLOOKUP($F39,'level3+'!$B$10:$BF$468,((3*'level3+'!S$1)+3),FALSE)=0,"",VLOOKUP($F39,'level3+'!$B$10:$BF$468,((3*'level3+'!S$1)+3),FALSE))</f>
        <v>64.2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Wychavon to Rural as a Region</v>
      </c>
      <c r="G42" s="69"/>
      <c r="H42" s="70"/>
      <c r="I42" s="19">
        <f>((I39-I40))</f>
        <v>-4.4053877003211497</v>
      </c>
      <c r="J42" s="19">
        <f>((J39-J40))</f>
        <v>-3.072823933953444</v>
      </c>
      <c r="K42" s="19">
        <f t="shared" ref="K42:Z42" si="9">((K39-K40))</f>
        <v>2.526447709593775</v>
      </c>
      <c r="L42" s="19">
        <f t="shared" si="9"/>
        <v>-1.767923202996954</v>
      </c>
      <c r="M42" s="19">
        <f t="shared" si="9"/>
        <v>0.83634952847081223</v>
      </c>
      <c r="N42" s="19">
        <f t="shared" si="9"/>
        <v>2.2104683195592258</v>
      </c>
      <c r="O42" s="19">
        <f t="shared" si="9"/>
        <v>-5.3620522025278561</v>
      </c>
      <c r="P42" s="19">
        <f t="shared" si="9"/>
        <v>0.89795394875818602</v>
      </c>
      <c r="Q42" s="19">
        <f t="shared" si="9"/>
        <v>-0.43946566957150424</v>
      </c>
      <c r="R42" s="19">
        <f t="shared" si="9"/>
        <v>5.4244555860944175</v>
      </c>
      <c r="S42" s="19">
        <f t="shared" si="9"/>
        <v>-1.9700305071435054</v>
      </c>
      <c r="T42" s="19">
        <f t="shared" si="9"/>
        <v>2.2396808670781212</v>
      </c>
      <c r="U42" s="19">
        <f t="shared" si="9"/>
        <v>0.75882529848725966</v>
      </c>
      <c r="V42" s="19">
        <f t="shared" si="9"/>
        <v>-3.0885866138185705</v>
      </c>
      <c r="W42" s="19">
        <f t="shared" si="9"/>
        <v>6.8108337230175167</v>
      </c>
      <c r="X42" s="19">
        <f t="shared" si="9"/>
        <v>5.2534203427124666</v>
      </c>
      <c r="Y42" s="19">
        <f t="shared" si="9"/>
        <v>-2.1708763002995752</v>
      </c>
      <c r="Z42" s="38">
        <f t="shared" si="9"/>
        <v>4.660124088582954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Wychavon to England</v>
      </c>
      <c r="G43" s="53"/>
      <c r="H43" s="54"/>
      <c r="I43" s="19">
        <f>(I39-I41)</f>
        <v>-3.3999999999999986</v>
      </c>
      <c r="J43" s="19">
        <f>(J39-J41)</f>
        <v>-2.1000000000000014</v>
      </c>
      <c r="K43" s="19">
        <f t="shared" ref="K43:Z43" si="10">(K39-K41)</f>
        <v>3.5</v>
      </c>
      <c r="L43" s="19">
        <f t="shared" si="10"/>
        <v>-0.59999999999999432</v>
      </c>
      <c r="M43" s="19">
        <f t="shared" si="10"/>
        <v>1.1999999999999957</v>
      </c>
      <c r="N43" s="19">
        <f t="shared" si="10"/>
        <v>2.8999999999999986</v>
      </c>
      <c r="O43" s="19">
        <f t="shared" si="10"/>
        <v>-4.7000000000000028</v>
      </c>
      <c r="P43" s="19">
        <f t="shared" si="10"/>
        <v>1</v>
      </c>
      <c r="Q43" s="19">
        <f t="shared" si="10"/>
        <v>-1.1000000000000014</v>
      </c>
      <c r="R43" s="19">
        <f t="shared" si="10"/>
        <v>4.9000000000000057</v>
      </c>
      <c r="S43" s="19">
        <f t="shared" si="10"/>
        <v>-2.1999999999999957</v>
      </c>
      <c r="T43" s="19">
        <f t="shared" si="10"/>
        <v>1.7999999999999972</v>
      </c>
      <c r="U43" s="19">
        <f t="shared" si="10"/>
        <v>0</v>
      </c>
      <c r="V43" s="19">
        <f t="shared" si="10"/>
        <v>-3.3999999999999986</v>
      </c>
      <c r="W43" s="19">
        <f t="shared" si="10"/>
        <v>6.5</v>
      </c>
      <c r="X43" s="19">
        <f t="shared" si="10"/>
        <v>4.8999999999999986</v>
      </c>
      <c r="Y43" s="19">
        <f t="shared" si="10"/>
        <v>-3.6000000000000014</v>
      </c>
      <c r="Z43" s="50">
        <f t="shared" si="10"/>
        <v>2.9000000000000057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Wychavon</v>
      </c>
      <c r="G48" s="10"/>
      <c r="H48" s="11"/>
      <c r="I48" s="12">
        <f>IF(VLOOKUP($F48,participation!$B$10:$L$468,participation!E$1,FALSE)=0,"",VLOOKUP($F48,participation!$B$10:$L$468,participation!E$1,FALSE))</f>
        <v>4557</v>
      </c>
      <c r="J48" s="13">
        <f>IF(VLOOKUP($F48,participation!$B$10:$L$468,participation!F$1,FALSE)=0,"",VLOOKUP($F48,participation!$B$10:$L$468,participation!F$1,FALSE))</f>
        <v>4010</v>
      </c>
      <c r="K48" s="13">
        <f>IF(VLOOKUP($F48,participation!$B$10:$L$468,participation!G$1,FALSE)=0,"",VLOOKUP($F48,participation!$B$10:$L$468,participation!G$1,FALSE))</f>
        <v>4759</v>
      </c>
      <c r="L48" s="13">
        <f>IF(VLOOKUP($F48,participation!$B$10:$L$468,participation!H$1,FALSE)=0,"",VLOOKUP($F48,participation!$B$10:$L$468,participation!H$1,FALSE))</f>
        <v>3702</v>
      </c>
      <c r="M48" s="13">
        <f>IF(VLOOKUP($F48,participation!$B$10:$L$468,participation!I$1,FALSE)=0,"",VLOOKUP($F48,participation!$B$10:$L$468,participation!I$1,FALSE))</f>
        <v>3418</v>
      </c>
      <c r="N48" s="35">
        <f>IF(VLOOKUP($F48,participation!$B$10:$L$468,participation!J$1,FALSE)=0,"",VLOOKUP($F48,participation!$B$10:$L$468,participation!J$1,FALSE))</f>
        <v>3607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Wychavon to Rural as a Region</v>
      </c>
      <c r="G51" s="66"/>
      <c r="H51" s="67"/>
      <c r="I51" s="19">
        <f>100*((I48-I49))/I49</f>
        <v>-27.127658321284265</v>
      </c>
      <c r="J51" s="19">
        <f>100*((J48-J49))/J49</f>
        <v>-31.941951718387102</v>
      </c>
      <c r="K51" s="19">
        <f t="shared" ref="K51:N51" si="12">100*((K48-K49))/K49</f>
        <v>-15.946547513143873</v>
      </c>
      <c r="L51" s="19">
        <f t="shared" si="12"/>
        <v>-25.118341109083012</v>
      </c>
      <c r="M51" s="19">
        <f t="shared" si="12"/>
        <v>-26.442853121888131</v>
      </c>
      <c r="N51" s="38">
        <f t="shared" si="12"/>
        <v>-24.015956390144659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Wychavon to England</v>
      </c>
      <c r="G52" s="53"/>
      <c r="H52" s="54"/>
      <c r="I52" s="19">
        <f>100*(I48-I50)/I50</f>
        <v>-32.86682380671774</v>
      </c>
      <c r="J52" s="19">
        <f>100*(J48-J50)/J50</f>
        <v>-39.131754705525196</v>
      </c>
      <c r="K52" s="19">
        <f t="shared" ref="K52:N52" si="13">100*(K48-K50)/K50</f>
        <v>-23.57475509876345</v>
      </c>
      <c r="L52" s="19">
        <f t="shared" si="13"/>
        <v>-29.405034324942793</v>
      </c>
      <c r="M52" s="19">
        <f t="shared" si="13"/>
        <v>-30.429472827193162</v>
      </c>
      <c r="N52" s="38">
        <f t="shared" si="13"/>
        <v>-29.974762182100562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Wvhkbh29tATo2BQ9O10nZ0IamaVTbxod2f99z2Hml6DAYlePDAzkVPy6Gpky0EN4f7jh7U+2OwVDmhZ8bm9LUA==" saltValue="eZ0cEHmSeF1DQvGBvnXSM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2023-02-03T11:57:19Z</dcterms:modified>
</cp:coreProperties>
</file>