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52" documentId="8_{CAB7E02D-AB1A-4299-80A1-D56856B34369}" xr6:coauthVersionLast="47" xr6:coauthVersionMax="47" xr10:uidLastSave="{B33B45FA-8062-470B-9E8C-B79E7067CC2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<sst xmlns="http://schemas.openxmlformats.org/spreadsheetml/2006/main" count="69488" uniqueCount="1474">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</sst>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62.9</c:v>
                </c:pt>
                <c:pt idx="1">
                  <c:v>62.65</c:v>
                </c:pt>
                <c:pt idx="2">
                  <c:v>62.59</c:v>
                </c:pt>
                <c:pt idx="3">
                  <c:v>63.2</c:v>
                </c:pt>
                <c:pt idx="4">
                  <c:v>64.45</c:v>
                </c:pt>
                <c:pt idx="5">
                  <c:v>63.48</c:v>
                </c:pt>
                <c:pt idx="6">
                  <c:v>62.92</c:v>
                </c:pt>
                <c:pt idx="7">
                  <c:v>61.73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63.79</c:v>
                </c:pt>
                <c:pt idx="1">
                  <c:v>62.65</c:v>
                </c:pt>
                <c:pt idx="2">
                  <c:v>64.75</c:v>
                </c:pt>
                <c:pt idx="3">
                  <c:v>66.22</c:v>
                </c:pt>
                <c:pt idx="4">
                  <c:v>65.400000000000006</c:v>
                </c:pt>
                <c:pt idx="5">
                  <c:v>66.13</c:v>
                </c:pt>
                <c:pt idx="6">
                  <c:v>65.98</c:v>
                </c:pt>
                <c:pt idx="7">
                  <c:v>65.150000000000006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21.7</c:v>
                </c:pt>
                <c:pt idx="1">
                  <c:v>16.8</c:v>
                </c:pt>
                <c:pt idx="2">
                  <c:v>17.899999999999999</c:v>
                </c:pt>
                <c:pt idx="3">
                  <c:v>17.2</c:v>
                </c:pt>
                <c:pt idx="4">
                  <c:v>17.7</c:v>
                </c:pt>
                <c:pt idx="5">
                  <c:v>13.6</c:v>
                </c:pt>
                <c:pt idx="6">
                  <c:v>13.1</c:v>
                </c:pt>
                <c:pt idx="7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20.8</c:v>
                </c:pt>
                <c:pt idx="1">
                  <c:v>21.2</c:v>
                </c:pt>
                <c:pt idx="2">
                  <c:v>21.9</c:v>
                </c:pt>
                <c:pt idx="3">
                  <c:v>22</c:v>
                </c:pt>
                <c:pt idx="4">
                  <c:v>21.9</c:v>
                </c:pt>
                <c:pt idx="5">
                  <c:v>21.2</c:v>
                </c:pt>
                <c:pt idx="6">
                  <c:v>20.100000000000001</c:v>
                </c:pt>
                <c:pt idx="7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65.587592051831706</c:v>
                </c:pt>
                <c:pt idx="1">
                  <c:v>65.202590554937899</c:v>
                </c:pt>
                <c:pt idx="2">
                  <c:v>62.624107699745799</c:v>
                </c:pt>
                <c:pt idx="3">
                  <c:v>59.5353620823469</c:v>
                </c:pt>
                <c:pt idx="4">
                  <c:v>60.120552506041101</c:v>
                </c:pt>
                <c:pt idx="5">
                  <c:v>57.797197230536199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41.051278914228703</c:v>
                </c:pt>
                <c:pt idx="1">
                  <c:v>42.060110127663201</c:v>
                </c:pt>
                <c:pt idx="2">
                  <c:v>39.689427345975503</c:v>
                </c:pt>
                <c:pt idx="3">
                  <c:v>36.849821721919</c:v>
                </c:pt>
                <c:pt idx="4">
                  <c:v>31.752621594335299</c:v>
                </c:pt>
                <c:pt idx="5">
                  <c:v>33.536865196395297</c:v>
                </c:pt>
                <c:pt idx="6">
                  <c:v>31.259122482426001</c:v>
                </c:pt>
                <c:pt idx="7">
                  <c:v>32.979866502609902</c:v>
                </c:pt>
                <c:pt idx="8">
                  <c:v>31.177510075540098</c:v>
                </c:pt>
                <c:pt idx="9">
                  <c:v>32.857252278648097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Cumbria from 2011-13 to 2018-20 has been below the rural situation but has fluctuated taking it in 2015-17 and 2016-18 above the England position and closing the gap to the rural position.</a:t>
          </a:r>
          <a:endParaRPr lang="en-GB" sz="1200">
            <a:effectLst/>
            <a:latin typeface="Avenir Next LT Pro" panose="020B05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22</xdr:row>
      <xdr:rowOff>518160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253746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Cumbria increased from 2011-13 to 2018-20 moving it beyond the England situation and taking it at times above the rural situation also.</a:t>
          </a:r>
          <a:endParaRPr lang="en-GB" sz="1200">
            <a:effectLst/>
            <a:latin typeface="Avenir Next LT Pro" panose="020B05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Allerdale from 2012 to 2019 fluctuated between rural and England situations.</a:t>
          </a:r>
          <a:endParaRPr lang="en-GB" sz="1200">
            <a:effectLst/>
            <a:latin typeface="Avenir Next LT Pro" panose="020B0504020202020204" pitchFamily="34" charset="0"/>
          </a:endParaRP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was for Allerdale greater than both the England and rural situations in the period.</a:t>
          </a:r>
          <a:endParaRPr lang="en-GB" sz="1200">
            <a:effectLst/>
            <a:latin typeface="Avenir Next LT Pro" panose="020B0504020202020204" pitchFamily="34" charset="0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Allerdale from 2015/16 to 2020/21 came down from being greater than that of England and 'Rural as a Region' to being below.</a:t>
          </a:r>
          <a:endParaRPr lang="en-GB" sz="1200">
            <a:effectLst/>
            <a:latin typeface="Avenir Next LT Pro" panose="020B0504020202020204" pitchFamily="34" charset="0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was in Allerdale from 2008-10 to 2017-19 greater than both the England and rural positions.</a:t>
          </a:r>
          <a:endParaRPr lang="en-GB">
            <a:effectLst/>
            <a:latin typeface="Avenir Next LT Pro" panose="020B05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Cumbria</v>
      </c>
      <c r="G12" s="12"/>
      <c r="H12" s="13"/>
      <c r="I12" s="14">
        <f>IF(VLOOKUP($F12,'M HLE'!$B$10:$L$468,'M HLE'!E$1,FALSE)=0,"",VLOOKUP($F12,'M HLE'!$B$10:$L$468,'M HLE'!E$1,FALSE))</f>
        <v>62.9</v>
      </c>
      <c r="J12" s="15">
        <f>IF(VLOOKUP($F12,'M HLE'!$B$10:$L$468,'M HLE'!F$1,FALSE)=0,"",VLOOKUP($F12,'M HLE'!$B$10:$L$468,'M HLE'!F$1,FALSE))</f>
        <v>62.65</v>
      </c>
      <c r="K12" s="15">
        <f>IF(VLOOKUP($F12,'M HLE'!$B$10:$L$468,'M HLE'!G$1,FALSE)=0,"",VLOOKUP($F12,'M HLE'!$B$10:$L$468,'M HLE'!G$1,FALSE))</f>
        <v>62.59</v>
      </c>
      <c r="L12" s="15">
        <f>IF(VLOOKUP($F12,'M HLE'!$B$10:$L$468,'M HLE'!H$1,FALSE)=0,"",VLOOKUP($F12,'M HLE'!$B$10:$L$468,'M HLE'!H$1,FALSE))</f>
        <v>63.2</v>
      </c>
      <c r="M12" s="15">
        <f>IF(VLOOKUP($F12,'M HLE'!$B$10:$L$468,'M HLE'!I$1,FALSE)=0,"",VLOOKUP($F12,'M HLE'!$B$10:$L$468,'M HLE'!I$1,FALSE))</f>
        <v>64.45</v>
      </c>
      <c r="N12" s="15">
        <f>IF(VLOOKUP($F12,'M HLE'!$B$10:$L$468,'M HLE'!J$1,FALSE)=0,"",VLOOKUP($F12,'M HLE'!$B$10:$L$468,'M HLE'!J$1,FALSE))</f>
        <v>63.48</v>
      </c>
      <c r="O12" s="15">
        <f>IF(VLOOKUP($F12,'M HLE'!$B$10:$L$468,'M HLE'!K$1,FALSE)=0,"",VLOOKUP($F12,'M HLE'!$B$10:$L$468,'M HLE'!K$1,FALSE))</f>
        <v>62.92</v>
      </c>
      <c r="P12" s="15">
        <f>IF(VLOOKUP($F12,'M HLE'!$B$10:$L$468,'M HLE'!L$1,FALSE)=0,"",VLOOKUP($F12,'M HLE'!$B$10:$L$468,'M HLE'!L$1,FALSE))</f>
        <v>61.73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Cumbria to Rural as a Region</v>
      </c>
      <c r="G15" s="52"/>
      <c r="H15" s="53"/>
      <c r="I15" s="21">
        <f>100*((I12-I13))/I13</f>
        <v>-2.8518916080406087</v>
      </c>
      <c r="J15" s="21">
        <f>100*((J12-J13))/J13</f>
        <v>-3.8800840761595046</v>
      </c>
      <c r="K15" s="21">
        <f t="shared" ref="K15:P15" si="0">100*((K12-K13))/K13</f>
        <v>-3.8016706755707905</v>
      </c>
      <c r="L15" s="21">
        <f t="shared" si="0"/>
        <v>-2.2315040414587854</v>
      </c>
      <c r="M15" s="21">
        <f t="shared" si="0"/>
        <v>-0.16651822019130497</v>
      </c>
      <c r="N15" s="21">
        <f t="shared" si="0"/>
        <v>-1.1792177466433382</v>
      </c>
      <c r="O15" s="21">
        <f t="shared" si="0"/>
        <v>-2.2579166893209028</v>
      </c>
      <c r="P15" s="21">
        <f t="shared" si="0"/>
        <v>-4.6110578854652813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Cumbria to England</v>
      </c>
      <c r="G16" s="41"/>
      <c r="H16" s="42"/>
      <c r="I16" s="21">
        <f>100*(I12-I14)/I14</f>
        <v>-0.44317822095600051</v>
      </c>
      <c r="J16" s="21">
        <f>100*(J12-J14)/J14</f>
        <v>-1.1361843143443253</v>
      </c>
      <c r="K16" s="21">
        <f t="shared" ref="K16:P16" si="1">100*(K12-K14)/K14</f>
        <v>-1.2464499842221508</v>
      </c>
      <c r="L16" s="21">
        <f t="shared" si="1"/>
        <v>-0.1737482230295363</v>
      </c>
      <c r="M16" s="21">
        <f t="shared" si="1"/>
        <v>1.6882297254654468</v>
      </c>
      <c r="N16" s="21">
        <f t="shared" si="1"/>
        <v>0.18939393939393537</v>
      </c>
      <c r="O16" s="21">
        <f t="shared" si="1"/>
        <v>-0.41152263374485282</v>
      </c>
      <c r="P16" s="21">
        <f t="shared" si="1"/>
        <v>-2.2331327209376046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Cumbria</v>
      </c>
      <c r="G21" s="12"/>
      <c r="H21" s="13"/>
      <c r="I21" s="14">
        <f>IF(VLOOKUP($F21,'F HLE'!$B$10:$L$468,'F HLE'!E$1,FALSE)=0,"",VLOOKUP($F21,'F HLE'!$B$10:$L$468,'F HLE'!E$1,FALSE))</f>
        <v>63.79</v>
      </c>
      <c r="J21" s="15">
        <f>IF(VLOOKUP($F21,'F HLE'!$B$10:$L$468,'F HLE'!F$1,FALSE)=0,"",VLOOKUP($F21,'F HLE'!$B$10:$L$468,'F HLE'!F$1,FALSE))</f>
        <v>62.65</v>
      </c>
      <c r="K21" s="15">
        <f>IF(VLOOKUP($F21,'F HLE'!$B$10:$L$468,'F HLE'!G$1,FALSE)=0,"",VLOOKUP($F21,'F HLE'!$B$10:$L$468,'F HLE'!G$1,FALSE))</f>
        <v>64.75</v>
      </c>
      <c r="L21" s="15">
        <f>IF(VLOOKUP($F21,'F HLE'!$B$10:$L$468,'F HLE'!H$1,FALSE)=0,"",VLOOKUP($F21,'F HLE'!$B$10:$L$468,'F HLE'!H$1,FALSE))</f>
        <v>66.22</v>
      </c>
      <c r="M21" s="15">
        <f>IF(VLOOKUP($F21,'F HLE'!$B$10:$L$468,'F HLE'!I$1,FALSE)=0,"",VLOOKUP($F21,'F HLE'!$B$10:$L$468,'F HLE'!I$1,FALSE))</f>
        <v>65.400000000000006</v>
      </c>
      <c r="N21" s="15">
        <f>IF(VLOOKUP($F21,'F HLE'!$B$10:$L$468,'F HLE'!J$1,FALSE)=0,"",VLOOKUP($F21,'F HLE'!$B$10:$L$468,'F HLE'!J$1,FALSE))</f>
        <v>66.13</v>
      </c>
      <c r="O21" s="15">
        <f>IF(VLOOKUP($F21,'F HLE'!$B$10:$L$468,'F HLE'!K$1,FALSE)=0,"",VLOOKUP($F21,'F HLE'!$B$10:$L$468,'F HLE'!K$1,FALSE))</f>
        <v>65.98</v>
      </c>
      <c r="P21" s="15">
        <f>IF(VLOOKUP($F21,'F HLE'!$B$10:$L$468,'F HLE'!L$1,FALSE)=0,"",VLOOKUP($F21,'F HLE'!$B$10:$L$468,'F HLE'!L$1,FALSE))</f>
        <v>65.150000000000006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Cumbria to Rural as a Region</v>
      </c>
      <c r="G24" s="52"/>
      <c r="H24" s="53"/>
      <c r="I24" s="21">
        <f>100*((I21-I22))/I22</f>
        <v>-2.6886846420807897</v>
      </c>
      <c r="J24" s="21">
        <f>100*((J21-J22))/J22</f>
        <v>-3.8653347450475106</v>
      </c>
      <c r="K24" s="21">
        <f t="shared" ref="K24:P24" si="3">100*((K21-K22))/K22</f>
        <v>-1.3363402258216608</v>
      </c>
      <c r="L24" s="21">
        <f t="shared" si="3"/>
        <v>1.0036301516121944</v>
      </c>
      <c r="M24" s="21">
        <f t="shared" si="3"/>
        <v>-0.24405125076261169</v>
      </c>
      <c r="N24" s="21">
        <f t="shared" si="3"/>
        <v>1.2299755841809761</v>
      </c>
      <c r="O24" s="21">
        <f t="shared" si="3"/>
        <v>2.5202771994157676</v>
      </c>
      <c r="P24" s="21">
        <f t="shared" si="3"/>
        <v>-0.34035718383113811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Cumbria to England</v>
      </c>
      <c r="G25" s="41"/>
      <c r="H25" s="42"/>
      <c r="I25" s="21">
        <f>100*(I21-I23)/I23</f>
        <v>-7.8320802005019202E-2</v>
      </c>
      <c r="J25" s="21">
        <f>100*(J21-J23)/J23</f>
        <v>-1.8794048551292135</v>
      </c>
      <c r="K25" s="21">
        <f t="shared" ref="K25:P25" si="4">100*(K21-K23)/K23</f>
        <v>1.0771152044957817</v>
      </c>
      <c r="L25" s="21">
        <f t="shared" si="4"/>
        <v>3.7768374862874103</v>
      </c>
      <c r="M25" s="21">
        <f t="shared" si="4"/>
        <v>2.5560608436568959</v>
      </c>
      <c r="N25" s="21">
        <f t="shared" si="4"/>
        <v>3.506025982156824</v>
      </c>
      <c r="O25" s="21">
        <f t="shared" si="4"/>
        <v>3.8727959697733008</v>
      </c>
      <c r="P25" s="21">
        <f t="shared" si="4"/>
        <v>2.0040707687490342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Allerdale</v>
      </c>
      <c r="G30" s="12"/>
      <c r="H30" s="13"/>
      <c r="I30" s="14">
        <f>IF(VLOOKUP($F30,SMOKING!$B$10:$L$468,SMOKING!E$1,FALSE)=0,"",VLOOKUP($F30,SMOKING!$B$10:$L$468,SMOKING!E$1,FALSE))</f>
        <v>21.7</v>
      </c>
      <c r="J30" s="15">
        <f>IF(VLOOKUP($F30,SMOKING!$B$10:$L$468,SMOKING!F$1,FALSE)=0,"",VLOOKUP($F30,SMOKING!$B$10:$L$468,SMOKING!F$1,FALSE))</f>
        <v>16.8</v>
      </c>
      <c r="K30" s="15">
        <f>IF(VLOOKUP($F30,SMOKING!$B$10:$L$468,SMOKING!G$1,FALSE)=0,"",VLOOKUP($F30,SMOKING!$B$10:$L$468,SMOKING!G$1,FALSE))</f>
        <v>17.899999999999999</v>
      </c>
      <c r="L30" s="15">
        <f>IF(VLOOKUP($F30,SMOKING!$B$10:$L$468,SMOKING!H$1,FALSE)=0,"",VLOOKUP($F30,SMOKING!$B$10:$L$468,SMOKING!H$1,FALSE))</f>
        <v>17.2</v>
      </c>
      <c r="M30" s="15">
        <f>IF(VLOOKUP($F30,SMOKING!$B$10:$L$468,SMOKING!I$1,FALSE)=0,"",VLOOKUP($F30,SMOKING!$B$10:$L$468,SMOKING!I$1,FALSE))</f>
        <v>17.7</v>
      </c>
      <c r="N30" s="15">
        <f>IF(VLOOKUP($F30,SMOKING!$B$10:$L$468,SMOKING!J$1,FALSE)=0,"",VLOOKUP($F30,SMOKING!$B$10:$L$468,SMOKING!J$1,FALSE))</f>
        <v>13.6</v>
      </c>
      <c r="O30" s="15">
        <f>IF(VLOOKUP($F30,SMOKING!$B$10:$L$468,SMOKING!K$1,FALSE)=0,"",VLOOKUP($F30,SMOKING!$B$10:$L$468,SMOKING!K$1,FALSE))</f>
        <v>13.1</v>
      </c>
      <c r="P30" s="15">
        <f>IF(VLOOKUP($F30,SMOKING!$B$10:$L$468,SMOKING!L$1,FALSE)=0,"",VLOOKUP($F30,SMOKING!$B$10:$L$468,SMOKING!L$1,FALSE))</f>
        <v>15.5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Allerdale to Rural as a Region</v>
      </c>
      <c r="G33" s="52"/>
      <c r="H33" s="53"/>
      <c r="I33" s="21">
        <f>((I30-I31))</f>
        <v>4.4275862068965459</v>
      </c>
      <c r="J33" s="21">
        <f>((J30-J31))</f>
        <v>0.6908045977011561</v>
      </c>
      <c r="K33" s="21">
        <f t="shared" ref="K33:P33" si="6">((K30-K31))</f>
        <v>2.332183908045975</v>
      </c>
      <c r="L33" s="21">
        <f t="shared" si="6"/>
        <v>2.3068965517241367</v>
      </c>
      <c r="M33" s="21">
        <f t="shared" si="6"/>
        <v>4.37816091954023</v>
      </c>
      <c r="N33" s="21">
        <f t="shared" si="6"/>
        <v>0.76436781609195137</v>
      </c>
      <c r="O33" s="21">
        <f t="shared" si="6"/>
        <v>0.48735632183907995</v>
      </c>
      <c r="P33" s="21">
        <f t="shared" si="6"/>
        <v>2.7735632183908088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Allerdale to England</v>
      </c>
      <c r="G34" s="41"/>
      <c r="H34" s="42"/>
      <c r="I34" s="21">
        <f>(I30-I32)</f>
        <v>2.3999999999999986</v>
      </c>
      <c r="J34" s="21">
        <f>(J30-J32)</f>
        <v>-1.5999999999999979</v>
      </c>
      <c r="K34" s="21">
        <f t="shared" ref="K34:P34" si="7">(K30-K32)</f>
        <v>9.9999999999997868E-2</v>
      </c>
      <c r="L34" s="21">
        <f t="shared" si="7"/>
        <v>0.30000000000000071</v>
      </c>
      <c r="M34" s="21">
        <f t="shared" si="7"/>
        <v>2.1999999999999993</v>
      </c>
      <c r="N34" s="21">
        <f t="shared" si="7"/>
        <v>-1.3000000000000007</v>
      </c>
      <c r="O34" s="21">
        <f t="shared" si="7"/>
        <v>-1.3000000000000007</v>
      </c>
      <c r="P34" s="21">
        <f t="shared" si="7"/>
        <v>1.5999999999999996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Allerdale</v>
      </c>
      <c r="G39" s="12"/>
      <c r="H39" s="13"/>
      <c r="I39" s="14">
        <f>IF(VLOOKUP($F39,'CHILD OBESITY'!$B$10:$L$468,'CHILD OBESITY'!E$1,FALSE)=0,"",VLOOKUP($F39,'CHILD OBESITY'!$B$10:$L$468,'CHILD OBESITY'!E$1,FALSE))</f>
        <v>20.8</v>
      </c>
      <c r="J39" s="15">
        <f>IF(VLOOKUP($F39,'CHILD OBESITY'!$B$10:$L$468,'CHILD OBESITY'!F$1,FALSE)=0,"",VLOOKUP($F39,'CHILD OBESITY'!$B$10:$L$468,'CHILD OBESITY'!F$1,FALSE))</f>
        <v>21.2</v>
      </c>
      <c r="K39" s="15">
        <f>IF(VLOOKUP($F39,'CHILD OBESITY'!$B$10:$L$468,'CHILD OBESITY'!G$1,FALSE)=0,"",VLOOKUP($F39,'CHILD OBESITY'!$B$10:$L$468,'CHILD OBESITY'!G$1,FALSE))</f>
        <v>21.9</v>
      </c>
      <c r="L39" s="15">
        <f>IF(VLOOKUP($F39,'CHILD OBESITY'!$B$10:$L$468,'CHILD OBESITY'!H$1,FALSE)=0,"",VLOOKUP($F39,'CHILD OBESITY'!$B$10:$L$468,'CHILD OBESITY'!H$1,FALSE))</f>
        <v>22</v>
      </c>
      <c r="M39" s="15">
        <f>IF(VLOOKUP($F39,'CHILD OBESITY'!$B$10:$L$468,'CHILD OBESITY'!I$1,FALSE)=0,"",VLOOKUP($F39,'CHILD OBESITY'!$B$10:$L$468,'CHILD OBESITY'!I$1,FALSE))</f>
        <v>21.9</v>
      </c>
      <c r="N39" s="15">
        <f>IF(VLOOKUP($F39,'CHILD OBESITY'!$B$10:$L$468,'CHILD OBESITY'!J$1,FALSE)=0,"",VLOOKUP($F39,'CHILD OBESITY'!$B$10:$L$468,'CHILD OBESITY'!J$1,FALSE))</f>
        <v>21.2</v>
      </c>
      <c r="O39" s="15">
        <f>IF(VLOOKUP($F39,'CHILD OBESITY'!$B$10:$L$468,'CHILD OBESITY'!K$1,FALSE)=0,"",VLOOKUP($F39,'CHILD OBESITY'!$B$10:$L$468,'CHILD OBESITY'!K$1,FALSE))</f>
        <v>20.100000000000001</v>
      </c>
      <c r="P39" s="15">
        <f>IF(VLOOKUP($F39,'CHILD OBESITY'!$B$10:$L$468,'CHILD OBESITY'!L$1,FALSE)=0,"",VLOOKUP($F39,'CHILD OBESITY'!$B$10:$L$468,'CHILD OBESITY'!L$1,FALSE))</f>
        <v>20.6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Allerdale to Rural as a Region</v>
      </c>
      <c r="G42" s="52"/>
      <c r="H42" s="53"/>
      <c r="I42" s="21">
        <f>((I39-I40))</f>
        <v>4.4911111111111062</v>
      </c>
      <c r="J42" s="21">
        <f>((J39-J40))</f>
        <v>4.7344444444444491</v>
      </c>
      <c r="K42" s="21">
        <f t="shared" ref="K42:P42" si="9">((K39-K40))</f>
        <v>5.3222222222222193</v>
      </c>
      <c r="L42" s="21">
        <f t="shared" si="9"/>
        <v>5.6044444444444466</v>
      </c>
      <c r="M42" s="21">
        <f t="shared" si="9"/>
        <v>5.5855555555555583</v>
      </c>
      <c r="N42" s="21">
        <f t="shared" si="9"/>
        <v>4.8566666666666691</v>
      </c>
      <c r="O42" s="21">
        <f t="shared" si="9"/>
        <v>3.7522222222222332</v>
      </c>
      <c r="P42" s="21">
        <f t="shared" si="9"/>
        <v>4.0566666666666649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Allerdale to England</v>
      </c>
      <c r="G43" s="41"/>
      <c r="H43" s="42"/>
      <c r="I43" s="21">
        <f>(I39-I41)</f>
        <v>2.1000000000000014</v>
      </c>
      <c r="J43" s="21">
        <f>(J39-J41)</f>
        <v>2.1999999999999993</v>
      </c>
      <c r="K43" s="21">
        <f t="shared" ref="K43:P43" si="10">(K39-K41)</f>
        <v>2.7999999999999972</v>
      </c>
      <c r="L43" s="21">
        <f t="shared" si="10"/>
        <v>2.8999999999999986</v>
      </c>
      <c r="M43" s="21">
        <f t="shared" si="10"/>
        <v>2.8999999999999986</v>
      </c>
      <c r="N43" s="21">
        <f t="shared" si="10"/>
        <v>1.8999999999999986</v>
      </c>
      <c r="O43" s="21">
        <f t="shared" si="10"/>
        <v>0.5</v>
      </c>
      <c r="P43" s="21">
        <f t="shared" si="10"/>
        <v>0.60000000000000142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Allerdale</v>
      </c>
      <c r="G48" s="12"/>
      <c r="H48" s="13"/>
      <c r="I48" s="14">
        <f>IF(VLOOKUP($F48,'ADULT OBESITY'!$B$10:$L$468,'ADULT OBESITY'!E$1,FALSE)=0,"",VLOOKUP($F48,'ADULT OBESITY'!$B$10:$L$468,'ADULT OBESITY'!E$1,FALSE))</f>
        <v>65.587592051831706</v>
      </c>
      <c r="J48" s="15">
        <f>IF(VLOOKUP($F48,'ADULT OBESITY'!$B$10:$L$468,'ADULT OBESITY'!F$1,FALSE)=0,"",VLOOKUP($F48,'ADULT OBESITY'!$B$10:$L$468,'ADULT OBESITY'!F$1,FALSE))</f>
        <v>65.202590554937899</v>
      </c>
      <c r="K48" s="15">
        <f>IF(VLOOKUP($F48,'ADULT OBESITY'!$B$10:$L$468,'ADULT OBESITY'!G$1,FALSE)=0,"",VLOOKUP($F48,'ADULT OBESITY'!$B$10:$L$468,'ADULT OBESITY'!G$1,FALSE))</f>
        <v>62.624107699745799</v>
      </c>
      <c r="L48" s="15">
        <f>IF(VLOOKUP($F48,'ADULT OBESITY'!$B$10:$L$468,'ADULT OBESITY'!H$1,FALSE)=0,"",VLOOKUP($F48,'ADULT OBESITY'!$B$10:$L$468,'ADULT OBESITY'!H$1,FALSE))</f>
        <v>59.5353620823469</v>
      </c>
      <c r="M48" s="15">
        <f>IF(VLOOKUP($F48,'ADULT OBESITY'!$B$10:$L$468,'ADULT OBESITY'!I$1,FALSE)=0,"",VLOOKUP($F48,'ADULT OBESITY'!$B$10:$L$468,'ADULT OBESITY'!I$1,FALSE))</f>
        <v>60.120552506041101</v>
      </c>
      <c r="N48" s="15">
        <f>IF(VLOOKUP($F48,'ADULT OBESITY'!$B$10:$L$468,'ADULT OBESITY'!J$1,FALSE)=0,"",VLOOKUP($F48,'ADULT OBESITY'!$B$10:$L$468,'ADULT OBESITY'!J$1,FALSE))</f>
        <v>57.797197230536199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Allerdale to Rural as a Region</v>
      </c>
      <c r="G51" s="52"/>
      <c r="H51" s="53"/>
      <c r="I51" s="21">
        <f>((I48-I49))</f>
        <v>4.0231762322701172</v>
      </c>
      <c r="J51" s="21">
        <f>((J48-J49))</f>
        <v>3.7722134243341969</v>
      </c>
      <c r="K51" s="21">
        <f t="shared" ref="K51:N51" si="12">((K48-K49))</f>
        <v>0.35813982368112107</v>
      </c>
      <c r="L51" s="21">
        <f t="shared" si="12"/>
        <v>-2.8192309194613401</v>
      </c>
      <c r="M51" s="21">
        <f t="shared" si="12"/>
        <v>-2.0606146742020499</v>
      </c>
      <c r="N51" s="21">
        <f t="shared" si="12"/>
        <v>-5.7735303719263342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Allerdale to England</v>
      </c>
      <c r="G52" s="41"/>
      <c r="H52" s="42"/>
      <c r="I52" s="21">
        <f>(I48-I50)</f>
        <v>4.201213966988206</v>
      </c>
      <c r="J52" s="21">
        <f>(J48-J50)</f>
        <v>3.7525577915085009</v>
      </c>
      <c r="K52" s="21">
        <f t="shared" ref="K52:N52" si="13">(K48-K50)</f>
        <v>0.60758926430160187</v>
      </c>
      <c r="L52" s="21">
        <f t="shared" si="13"/>
        <v>-2.5920523299117022</v>
      </c>
      <c r="M52" s="21">
        <f t="shared" si="13"/>
        <v>-2.6360109652025017</v>
      </c>
      <c r="N52" s="21">
        <f t="shared" si="13"/>
        <v>-5.6548932082343981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Allerdale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41.051278914228703</v>
      </c>
      <c r="J57" s="15">
        <f>IF(VLOOKUP($F57,'UNDER 75 MORTALITY'!$B$10:$L$468,'UNDER 75 MORTALITY'!F$1,FALSE)=0,"",VLOOKUP($F57,'UNDER 75 MORTALITY'!$B$10:$L$468,'UNDER 75 MORTALITY'!F$1,FALSE))</f>
        <v>42.060110127663201</v>
      </c>
      <c r="K57" s="15">
        <f>IF(VLOOKUP($F57,'UNDER 75 MORTALITY'!$B$10:$L$468,'UNDER 75 MORTALITY'!G$1,FALSE)=0,"",VLOOKUP($F57,'UNDER 75 MORTALITY'!$B$10:$L$468,'UNDER 75 MORTALITY'!G$1,FALSE))</f>
        <v>39.689427345975503</v>
      </c>
      <c r="L57" s="15">
        <f>IF(VLOOKUP($F57,'UNDER 75 MORTALITY'!$B$10:$L$468,'UNDER 75 MORTALITY'!H$1,FALSE)=0,"",VLOOKUP($F57,'UNDER 75 MORTALITY'!$B$10:$L$468,'UNDER 75 MORTALITY'!H$1,FALSE))</f>
        <v>36.849821721919</v>
      </c>
      <c r="M57" s="15">
        <f>IF(VLOOKUP($F57,'UNDER 75 MORTALITY'!$B$10:$L$468,'UNDER 75 MORTALITY'!I$1,FALSE)=0,"",VLOOKUP($F57,'UNDER 75 MORTALITY'!$B$10:$L$468,'UNDER 75 MORTALITY'!I$1,FALSE))</f>
        <v>31.752621594335299</v>
      </c>
      <c r="N57" s="15">
        <f>IF(VLOOKUP($F57,'UNDER 75 MORTALITY'!$B$10:$L$468,'UNDER 75 MORTALITY'!J$1,FALSE)=0,"",VLOOKUP($F57,'UNDER 75 MORTALITY'!$B$10:$L$468,'UNDER 75 MORTALITY'!J$1,FALSE))</f>
        <v>33.536865196395297</v>
      </c>
      <c r="O57" s="15">
        <f>IF(VLOOKUP($F57,'UNDER 75 MORTALITY'!$B$10:$L$468,'UNDER 75 MORTALITY'!K$1,FALSE)=0,"",VLOOKUP($F57,'UNDER 75 MORTALITY'!$B$10:$L$468,'UNDER 75 MORTALITY'!K$1,FALSE))</f>
        <v>31.259122482426001</v>
      </c>
      <c r="P57" s="15">
        <f>IF(VLOOKUP($F57,'UNDER 75 MORTALITY'!$B$10:$L$468,'UNDER 75 MORTALITY'!L$1,FALSE)=0,"",VLOOKUP($F57,'UNDER 75 MORTALITY'!$B$10:$L$468,'UNDER 75 MORTALITY'!L$1,FALSE))</f>
        <v>32.979866502609902</v>
      </c>
      <c r="Q57" s="15">
        <f>IF(VLOOKUP($F57,'UNDER 75 MORTALITY'!$B$10:$N$468,'UNDER 75 MORTALITY'!M$1,FALSE)=0,"",VLOOKUP($F57,'UNDER 75 MORTALITY'!$B$10:$N$468,'UNDER 75 MORTALITY'!M$1,FALSE))</f>
        <v>31.177510075540098</v>
      </c>
      <c r="R57" s="15">
        <f>IF(VLOOKUP($F57,'UNDER 75 MORTALITY'!$B$10:$N$468,'UNDER 75 MORTALITY'!N$1,FALSE)=0,"",VLOOKUP($F57,'UNDER 75 MORTALITY'!$B$10:$N$468,'UNDER 75 MORTALITY'!N$1,FALSE))</f>
        <v>32.857252278648097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Allerdale to Rural as a Region</v>
      </c>
      <c r="G60" s="52"/>
      <c r="H60" s="53"/>
      <c r="I60" s="21">
        <f>((I57-I58))</f>
        <v>10.29350161641856</v>
      </c>
      <c r="J60" s="21">
        <f>((J57-J58))</f>
        <v>12.872625266226709</v>
      </c>
      <c r="K60" s="21">
        <f t="shared" ref="K60:N60" si="15">((K57-K58))</f>
        <v>11.769764224771606</v>
      </c>
      <c r="L60" s="21">
        <f t="shared" si="15"/>
        <v>10.331572547860155</v>
      </c>
      <c r="M60" s="21">
        <f t="shared" si="15"/>
        <v>6.5653523542204582</v>
      </c>
      <c r="N60" s="21">
        <f t="shared" si="15"/>
        <v>8.8289560255721042</v>
      </c>
      <c r="O60" s="21">
        <f t="shared" ref="O60:R60" si="16">((O57-O58))</f>
        <v>7.1554325280746731</v>
      </c>
      <c r="P60" s="21">
        <f t="shared" si="16"/>
        <v>9.1362355592297106</v>
      </c>
      <c r="Q60" s="21">
        <f t="shared" si="16"/>
        <v>7.6482255314343739</v>
      </c>
      <c r="R60" s="21">
        <f t="shared" si="16"/>
        <v>9.7632374021467214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Allerdale to England</v>
      </c>
      <c r="G61" s="41"/>
      <c r="H61" s="42"/>
      <c r="I61" s="21">
        <f>(I57-I59)</f>
        <v>3.8793852246844054</v>
      </c>
      <c r="J61" s="21">
        <f>(J57-J59)</f>
        <v>7.1058176954009014</v>
      </c>
      <c r="K61" s="21">
        <f t="shared" ref="K61:N61" si="17">(K57-K59)</f>
        <v>6.3017168739396041</v>
      </c>
      <c r="L61" s="21">
        <f t="shared" si="17"/>
        <v>4.8879432255935988</v>
      </c>
      <c r="M61" s="21">
        <f t="shared" si="17"/>
        <v>0.81361864585379706</v>
      </c>
      <c r="N61" s="21">
        <f t="shared" si="17"/>
        <v>3.236576690379497</v>
      </c>
      <c r="O61" s="21">
        <f t="shared" ref="O61:R61" si="18">(O57-O59)</f>
        <v>1.6260736339532009</v>
      </c>
      <c r="P61" s="21">
        <f t="shared" si="18"/>
        <v>3.910500085996901</v>
      </c>
      <c r="Q61" s="21">
        <f t="shared" si="18"/>
        <v>2.5300052882168984</v>
      </c>
      <c r="R61" s="21">
        <f t="shared" si="18"/>
        <v>4.8020772740209985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pgqFoC+hOsWo6mcfru8PKLBC1l5e3Qi1ETHigSjJyxVvr3h93dRfl+PrcfU2WIi9gUiaxtHzdDvklNqGBHgkfw==" saltValue="dQw5q1JKafzmEwNdII0qy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2022-11-21T13:52:01Z</dcterms:modified>
</cp:coreProperties>
</file>