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81340BC8-ECF3-4AB9-8925-EABD62958FF0}" xr6:coauthVersionLast="47" xr6:coauthVersionMax="47" xr10:uidLastSave="{F80A6E7F-457F-4AD9-80AC-8133F7530547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<sst xmlns="http://schemas.openxmlformats.org/spreadsheetml/2006/main" count="69488" uniqueCount="1474">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</sst>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Cheshire East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67.739999999999995</c:v>
                </c:pt>
                <c:pt idx="1">
                  <c:v>67.56</c:v>
                </c:pt>
                <c:pt idx="2">
                  <c:v>65.42</c:v>
                </c:pt>
                <c:pt idx="3">
                  <c:v>64.64</c:v>
                </c:pt>
                <c:pt idx="4">
                  <c:v>66.92</c:v>
                </c:pt>
                <c:pt idx="5">
                  <c:v>66.489999999999995</c:v>
                </c:pt>
                <c:pt idx="6">
                  <c:v>64.91</c:v>
                </c:pt>
                <c:pt idx="7">
                  <c:v>67.38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Cheshire East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67.52</c:v>
                </c:pt>
                <c:pt idx="1">
                  <c:v>66.22</c:v>
                </c:pt>
                <c:pt idx="2">
                  <c:v>64.56</c:v>
                </c:pt>
                <c:pt idx="3">
                  <c:v>66.63</c:v>
                </c:pt>
                <c:pt idx="4">
                  <c:v>70.099999999999994</c:v>
                </c:pt>
                <c:pt idx="5">
                  <c:v>69.77</c:v>
                </c:pt>
                <c:pt idx="6">
                  <c:v>67.569999999999993</c:v>
                </c:pt>
                <c:pt idx="7">
                  <c:v>67.38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Cheshire East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15.9</c:v>
                </c:pt>
                <c:pt idx="1">
                  <c:v>16.100000000000001</c:v>
                </c:pt>
                <c:pt idx="2">
                  <c:v>11.5</c:v>
                </c:pt>
                <c:pt idx="3">
                  <c:v>12.5</c:v>
                </c:pt>
                <c:pt idx="4">
                  <c:v>13.3</c:v>
                </c:pt>
                <c:pt idx="5">
                  <c:v>16.399999999999999</c:v>
                </c:pt>
                <c:pt idx="6">
                  <c:v>8.6999999999999993</c:v>
                </c:pt>
                <c:pt idx="7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Cheshire East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17.7</c:v>
                </c:pt>
                <c:pt idx="1">
                  <c:v>17.399999999999999</c:v>
                </c:pt>
                <c:pt idx="2">
                  <c:v>16.399999999999999</c:v>
                </c:pt>
                <c:pt idx="3">
                  <c:v>16</c:v>
                </c:pt>
                <c:pt idx="4">
                  <c:v>15.4</c:v>
                </c:pt>
                <c:pt idx="5">
                  <c:v>15.7</c:v>
                </c:pt>
                <c:pt idx="6">
                  <c:v>15.5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Cheshire East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59.464224263697702</c:v>
                </c:pt>
                <c:pt idx="1">
                  <c:v>60.186345182620798</c:v>
                </c:pt>
                <c:pt idx="2">
                  <c:v>63.337356895232602</c:v>
                </c:pt>
                <c:pt idx="3">
                  <c:v>65.840839788621494</c:v>
                </c:pt>
                <c:pt idx="4">
                  <c:v>68.756557663294402</c:v>
                </c:pt>
                <c:pt idx="5">
                  <c:v>68.304273750644299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Cheshire East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33.397798453547203</c:v>
                </c:pt>
                <c:pt idx="1">
                  <c:v>30.7278035117379</c:v>
                </c:pt>
                <c:pt idx="2">
                  <c:v>27.873058281704999</c:v>
                </c:pt>
                <c:pt idx="3">
                  <c:v>28.513648917454599</c:v>
                </c:pt>
                <c:pt idx="4">
                  <c:v>28.283166656880798</c:v>
                </c:pt>
                <c:pt idx="5">
                  <c:v>28.293538790549601</c:v>
                </c:pt>
                <c:pt idx="6">
                  <c:v>26.493785862167002</c:v>
                </c:pt>
                <c:pt idx="7">
                  <c:v>25.563309889530899</c:v>
                </c:pt>
                <c:pt idx="8">
                  <c:v>26.661853045262902</c:v>
                </c:pt>
                <c:pt idx="9">
                  <c:v>25.933298745174401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Cheshire East from 2011-13 to 2018-20 was consistently greater than both the England and rural situations, however it experience some significant fluctuations over this period.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Cheshire East from 2011-13 to 2018-20 fluctuated but was generally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Cheshire East from 2012 to 2019 was generally below both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Cheshire East dropped from being between the rural and England situations to being below both by the end of the period.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Cheshire East from 2015/16 to 2020/21 moved from being below to being above both the England and rural situations by a significant amount.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Cheshire East from 2008-10 to 2017-19 was consistently between the rural and England situations.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64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Cheshire East</v>
      </c>
      <c r="G12" s="12"/>
      <c r="H12" s="13"/>
      <c r="I12" s="14">
        <f>IF(VLOOKUP($F12,'M HLE'!$B$10:$L$468,'M HLE'!E$1,FALSE)=0,"",VLOOKUP($F12,'M HLE'!$B$10:$L$468,'M HLE'!E$1,FALSE))</f>
        <v>67.739999999999995</v>
      </c>
      <c r="J12" s="15">
        <f>IF(VLOOKUP($F12,'M HLE'!$B$10:$L$468,'M HLE'!F$1,FALSE)=0,"",VLOOKUP($F12,'M HLE'!$B$10:$L$468,'M HLE'!F$1,FALSE))</f>
        <v>67.56</v>
      </c>
      <c r="K12" s="15">
        <f>IF(VLOOKUP($F12,'M HLE'!$B$10:$L$468,'M HLE'!G$1,FALSE)=0,"",VLOOKUP($F12,'M HLE'!$B$10:$L$468,'M HLE'!G$1,FALSE))</f>
        <v>65.42</v>
      </c>
      <c r="L12" s="15">
        <f>IF(VLOOKUP($F12,'M HLE'!$B$10:$L$468,'M HLE'!H$1,FALSE)=0,"",VLOOKUP($F12,'M HLE'!$B$10:$L$468,'M HLE'!H$1,FALSE))</f>
        <v>64.64</v>
      </c>
      <c r="M12" s="15">
        <f>IF(VLOOKUP($F12,'M HLE'!$B$10:$L$468,'M HLE'!I$1,FALSE)=0,"",VLOOKUP($F12,'M HLE'!$B$10:$L$468,'M HLE'!I$1,FALSE))</f>
        <v>66.92</v>
      </c>
      <c r="N12" s="15">
        <f>IF(VLOOKUP($F12,'M HLE'!$B$10:$L$468,'M HLE'!J$1,FALSE)=0,"",VLOOKUP($F12,'M HLE'!$B$10:$L$468,'M HLE'!J$1,FALSE))</f>
        <v>66.489999999999995</v>
      </c>
      <c r="O12" s="15">
        <f>IF(VLOOKUP($F12,'M HLE'!$B$10:$L$468,'M HLE'!K$1,FALSE)=0,"",VLOOKUP($F12,'M HLE'!$B$10:$L$468,'M HLE'!K$1,FALSE))</f>
        <v>64.91</v>
      </c>
      <c r="P12" s="15">
        <f>IF(VLOOKUP($F12,'M HLE'!$B$10:$L$468,'M HLE'!L$1,FALSE)=0,"",VLOOKUP($F12,'M HLE'!$B$10:$L$468,'M HLE'!L$1,FALSE))</f>
        <v>67.38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Cheshire East to Rural as a Region</v>
      </c>
      <c r="G15" s="52"/>
      <c r="H15" s="53"/>
      <c r="I15" s="21">
        <f>100*((I12-I13))/I13</f>
        <v>4.6234159375409982</v>
      </c>
      <c r="J15" s="21">
        <f>100*((J12-J13))/J13</f>
        <v>3.653017076052103</v>
      </c>
      <c r="K15" s="21">
        <f t="shared" ref="K15:P15" si="0">100*((K12-K13))/K13</f>
        <v>0.54792625665695349</v>
      </c>
      <c r="L15" s="21">
        <f t="shared" si="0"/>
        <v>-3.8674246819008027E-3</v>
      </c>
      <c r="M15" s="21">
        <f t="shared" si="0"/>
        <v>3.6595283274600114</v>
      </c>
      <c r="N15" s="21">
        <f t="shared" si="0"/>
        <v>3.5065187779723419</v>
      </c>
      <c r="O15" s="21">
        <f t="shared" si="0"/>
        <v>0.83341747768880647</v>
      </c>
      <c r="P15" s="21">
        <f t="shared" si="0"/>
        <v>4.1196649874833833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Cheshire East to England</v>
      </c>
      <c r="G16" s="41"/>
      <c r="H16" s="42"/>
      <c r="I16" s="21">
        <f>100*(I12-I14)/I14</f>
        <v>7.2174738841405439</v>
      </c>
      <c r="J16" s="21">
        <f>100*(J12-J14)/J14</f>
        <v>6.6119614959760211</v>
      </c>
      <c r="K16" s="21">
        <f t="shared" ref="K16:P16" si="1">100*(K12-K14)/K14</f>
        <v>3.2186809719154295</v>
      </c>
      <c r="L16" s="21">
        <f t="shared" si="1"/>
        <v>2.100773969357129</v>
      </c>
      <c r="M16" s="21">
        <f t="shared" si="1"/>
        <v>5.5853581571473629</v>
      </c>
      <c r="N16" s="21">
        <f t="shared" si="1"/>
        <v>4.9400252525252455</v>
      </c>
      <c r="O16" s="21">
        <f t="shared" si="1"/>
        <v>2.7382082937638446</v>
      </c>
      <c r="P16" s="21">
        <f t="shared" si="1"/>
        <v>6.7152359835286584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Cheshire East</v>
      </c>
      <c r="G21" s="12"/>
      <c r="H21" s="13"/>
      <c r="I21" s="14">
        <f>IF(VLOOKUP($F21,'F HLE'!$B$10:$L$468,'F HLE'!E$1,FALSE)=0,"",VLOOKUP($F21,'F HLE'!$B$10:$L$468,'F HLE'!E$1,FALSE))</f>
        <v>67.52</v>
      </c>
      <c r="J21" s="15">
        <f>IF(VLOOKUP($F21,'F HLE'!$B$10:$L$468,'F HLE'!F$1,FALSE)=0,"",VLOOKUP($F21,'F HLE'!$B$10:$L$468,'F HLE'!F$1,FALSE))</f>
        <v>66.22</v>
      </c>
      <c r="K21" s="15">
        <f>IF(VLOOKUP($F21,'F HLE'!$B$10:$L$468,'F HLE'!G$1,FALSE)=0,"",VLOOKUP($F21,'F HLE'!$B$10:$L$468,'F HLE'!G$1,FALSE))</f>
        <v>64.56</v>
      </c>
      <c r="L21" s="15">
        <f>IF(VLOOKUP($F21,'F HLE'!$B$10:$L$468,'F HLE'!H$1,FALSE)=0,"",VLOOKUP($F21,'F HLE'!$B$10:$L$468,'F HLE'!H$1,FALSE))</f>
        <v>66.63</v>
      </c>
      <c r="M21" s="15">
        <f>IF(VLOOKUP($F21,'F HLE'!$B$10:$L$468,'F HLE'!I$1,FALSE)=0,"",VLOOKUP($F21,'F HLE'!$B$10:$L$468,'F HLE'!I$1,FALSE))</f>
        <v>70.099999999999994</v>
      </c>
      <c r="N21" s="15">
        <f>IF(VLOOKUP($F21,'F HLE'!$B$10:$L$468,'F HLE'!J$1,FALSE)=0,"",VLOOKUP($F21,'F HLE'!$B$10:$L$468,'F HLE'!J$1,FALSE))</f>
        <v>69.77</v>
      </c>
      <c r="O21" s="15">
        <f>IF(VLOOKUP($F21,'F HLE'!$B$10:$L$468,'F HLE'!K$1,FALSE)=0,"",VLOOKUP($F21,'F HLE'!$B$10:$L$468,'F HLE'!K$1,FALSE))</f>
        <v>67.569999999999993</v>
      </c>
      <c r="P21" s="15">
        <f>IF(VLOOKUP($F21,'F HLE'!$B$10:$L$468,'F HLE'!L$1,FALSE)=0,"",VLOOKUP($F21,'F HLE'!$B$10:$L$468,'F HLE'!L$1,FALSE))</f>
        <v>67.38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Cheshire East to Rural as a Region</v>
      </c>
      <c r="G24" s="52"/>
      <c r="H24" s="53"/>
      <c r="I24" s="21">
        <f>100*((I21-I22))/I22</f>
        <v>3.0014110827199367</v>
      </c>
      <c r="J24" s="21">
        <f>100*((J21-J22))/J22</f>
        <v>1.6127299789777156</v>
      </c>
      <c r="K24" s="21">
        <f t="shared" ref="K24:P24" si="3">100*((K21-K22))/K22</f>
        <v>-1.6258552120316017</v>
      </c>
      <c r="L24" s="21">
        <f t="shared" si="3"/>
        <v>1.6289924041365171</v>
      </c>
      <c r="M24" s="21">
        <f t="shared" si="3"/>
        <v>6.924954240390516</v>
      </c>
      <c r="N24" s="21">
        <f t="shared" si="3"/>
        <v>6.8019869425118218</v>
      </c>
      <c r="O24" s="21">
        <f t="shared" si="3"/>
        <v>4.9908325305323178</v>
      </c>
      <c r="P24" s="21">
        <f t="shared" si="3"/>
        <v>3.0708631305212108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Cheshire East to England</v>
      </c>
      <c r="G25" s="41"/>
      <c r="H25" s="42"/>
      <c r="I25" s="21">
        <f>100*(I21-I23)/I23</f>
        <v>5.7644110275689107</v>
      </c>
      <c r="J25" s="21">
        <f>100*(J21-J23)/J23</f>
        <v>3.7118245888801837</v>
      </c>
      <c r="K25" s="21">
        <f t="shared" ref="K25:P25" si="4">100*(K21-K23)/K23</f>
        <v>0.78051826412738057</v>
      </c>
      <c r="L25" s="21">
        <f t="shared" si="4"/>
        <v>4.419370004701447</v>
      </c>
      <c r="M25" s="21">
        <f t="shared" si="4"/>
        <v>9.9262976321153999</v>
      </c>
      <c r="N25" s="21">
        <f t="shared" si="4"/>
        <v>9.2033182031616771</v>
      </c>
      <c r="O25" s="21">
        <f t="shared" si="4"/>
        <v>6.3759445843828555</v>
      </c>
      <c r="P25" s="21">
        <f t="shared" si="4"/>
        <v>5.4955378111789539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Cheshire East</v>
      </c>
      <c r="G30" s="12"/>
      <c r="H30" s="13"/>
      <c r="I30" s="14">
        <f>IF(VLOOKUP($F30,SMOKING!$B$10:$L$468,SMOKING!E$1,FALSE)=0,"",VLOOKUP($F30,SMOKING!$B$10:$L$468,SMOKING!E$1,FALSE))</f>
        <v>15.9</v>
      </c>
      <c r="J30" s="15">
        <f>IF(VLOOKUP($F30,SMOKING!$B$10:$L$468,SMOKING!F$1,FALSE)=0,"",VLOOKUP($F30,SMOKING!$B$10:$L$468,SMOKING!F$1,FALSE))</f>
        <v>16.100000000000001</v>
      </c>
      <c r="K30" s="15">
        <f>IF(VLOOKUP($F30,SMOKING!$B$10:$L$468,SMOKING!G$1,FALSE)=0,"",VLOOKUP($F30,SMOKING!$B$10:$L$468,SMOKING!G$1,FALSE))</f>
        <v>11.5</v>
      </c>
      <c r="L30" s="15">
        <f>IF(VLOOKUP($F30,SMOKING!$B$10:$L$468,SMOKING!H$1,FALSE)=0,"",VLOOKUP($F30,SMOKING!$B$10:$L$468,SMOKING!H$1,FALSE))</f>
        <v>12.5</v>
      </c>
      <c r="M30" s="15">
        <f>IF(VLOOKUP($F30,SMOKING!$B$10:$L$468,SMOKING!I$1,FALSE)=0,"",VLOOKUP($F30,SMOKING!$B$10:$L$468,SMOKING!I$1,FALSE))</f>
        <v>13.3</v>
      </c>
      <c r="N30" s="15">
        <f>IF(VLOOKUP($F30,SMOKING!$B$10:$L$468,SMOKING!J$1,FALSE)=0,"",VLOOKUP($F30,SMOKING!$B$10:$L$468,SMOKING!J$1,FALSE))</f>
        <v>16.399999999999999</v>
      </c>
      <c r="O30" s="15">
        <f>IF(VLOOKUP($F30,SMOKING!$B$10:$L$468,SMOKING!K$1,FALSE)=0,"",VLOOKUP($F30,SMOKING!$B$10:$L$468,SMOKING!K$1,FALSE))</f>
        <v>8.6999999999999993</v>
      </c>
      <c r="P30" s="15">
        <f>IF(VLOOKUP($F30,SMOKING!$B$10:$L$468,SMOKING!L$1,FALSE)=0,"",VLOOKUP($F30,SMOKING!$B$10:$L$468,SMOKING!L$1,FALSE))</f>
        <v>13.8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Cheshire East to Rural as a Region</v>
      </c>
      <c r="G33" s="52"/>
      <c r="H33" s="53"/>
      <c r="I33" s="21">
        <f>((I30-I31))</f>
        <v>-1.372413793103453</v>
      </c>
      <c r="J33" s="21">
        <f>((J30-J31))</f>
        <v>-9.1954022988431916E-3</v>
      </c>
      <c r="K33" s="21">
        <f t="shared" ref="K33:P33" si="6">((K30-K31))</f>
        <v>-4.0678160919540236</v>
      </c>
      <c r="L33" s="21">
        <f t="shared" si="6"/>
        <v>-2.3931034482758626</v>
      </c>
      <c r="M33" s="21">
        <f t="shared" si="6"/>
        <v>-2.1839080459768567E-2</v>
      </c>
      <c r="N33" s="21">
        <f t="shared" si="6"/>
        <v>3.5643678160919503</v>
      </c>
      <c r="O33" s="21">
        <f t="shared" si="6"/>
        <v>-3.9126436781609204</v>
      </c>
      <c r="P33" s="21">
        <f t="shared" si="6"/>
        <v>1.0735632183908095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Cheshire East to England</v>
      </c>
      <c r="G34" s="41"/>
      <c r="H34" s="42"/>
      <c r="I34" s="21">
        <f>(I30-I32)</f>
        <v>-3.4000000000000004</v>
      </c>
      <c r="J34" s="21">
        <f>(J30-J32)</f>
        <v>-2.2999999999999972</v>
      </c>
      <c r="K34" s="21">
        <f t="shared" ref="K34:P34" si="7">(K30-K32)</f>
        <v>-6.3000000000000007</v>
      </c>
      <c r="L34" s="21">
        <f t="shared" si="7"/>
        <v>-4.3999999999999986</v>
      </c>
      <c r="M34" s="21">
        <f t="shared" si="7"/>
        <v>-2.1999999999999993</v>
      </c>
      <c r="N34" s="21">
        <f t="shared" si="7"/>
        <v>1.4999999999999982</v>
      </c>
      <c r="O34" s="21">
        <f t="shared" si="7"/>
        <v>-5.7000000000000011</v>
      </c>
      <c r="P34" s="21">
        <f t="shared" si="7"/>
        <v>-9.9999999999999645E-2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Cheshire East</v>
      </c>
      <c r="G39" s="12"/>
      <c r="H39" s="13"/>
      <c r="I39" s="14">
        <f>IF(VLOOKUP($F39,'CHILD OBESITY'!$B$10:$L$468,'CHILD OBESITY'!E$1,FALSE)=0,"",VLOOKUP($F39,'CHILD OBESITY'!$B$10:$L$468,'CHILD OBESITY'!E$1,FALSE))</f>
        <v>17.7</v>
      </c>
      <c r="J39" s="15">
        <f>IF(VLOOKUP($F39,'CHILD OBESITY'!$B$10:$L$468,'CHILD OBESITY'!F$1,FALSE)=0,"",VLOOKUP($F39,'CHILD OBESITY'!$B$10:$L$468,'CHILD OBESITY'!F$1,FALSE))</f>
        <v>17.399999999999999</v>
      </c>
      <c r="K39" s="15">
        <f>IF(VLOOKUP($F39,'CHILD OBESITY'!$B$10:$L$468,'CHILD OBESITY'!G$1,FALSE)=0,"",VLOOKUP($F39,'CHILD OBESITY'!$B$10:$L$468,'CHILD OBESITY'!G$1,FALSE))</f>
        <v>16.399999999999999</v>
      </c>
      <c r="L39" s="15">
        <f>IF(VLOOKUP($F39,'CHILD OBESITY'!$B$10:$L$468,'CHILD OBESITY'!H$1,FALSE)=0,"",VLOOKUP($F39,'CHILD OBESITY'!$B$10:$L$468,'CHILD OBESITY'!H$1,FALSE))</f>
        <v>16</v>
      </c>
      <c r="M39" s="15">
        <f>IF(VLOOKUP($F39,'CHILD OBESITY'!$B$10:$L$468,'CHILD OBESITY'!I$1,FALSE)=0,"",VLOOKUP($F39,'CHILD OBESITY'!$B$10:$L$468,'CHILD OBESITY'!I$1,FALSE))</f>
        <v>15.4</v>
      </c>
      <c r="N39" s="15">
        <f>IF(VLOOKUP($F39,'CHILD OBESITY'!$B$10:$L$468,'CHILD OBESITY'!J$1,FALSE)=0,"",VLOOKUP($F39,'CHILD OBESITY'!$B$10:$L$468,'CHILD OBESITY'!J$1,FALSE))</f>
        <v>15.7</v>
      </c>
      <c r="O39" s="15">
        <f>IF(VLOOKUP($F39,'CHILD OBESITY'!$B$10:$L$468,'CHILD OBESITY'!K$1,FALSE)=0,"",VLOOKUP($F39,'CHILD OBESITY'!$B$10:$L$468,'CHILD OBESITY'!K$1,FALSE))</f>
        <v>15.5</v>
      </c>
      <c r="P39" s="15">
        <f>IF(VLOOKUP($F39,'CHILD OBESITY'!$B$10:$L$468,'CHILD OBESITY'!L$1,FALSE)=0,"",VLOOKUP($F39,'CHILD OBESITY'!$B$10:$L$468,'CHILD OBESITY'!L$1,FALSE))</f>
        <v>16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Cheshire East to Rural as a Region</v>
      </c>
      <c r="G42" s="52"/>
      <c r="H42" s="53"/>
      <c r="I42" s="21">
        <f>((I39-I40))</f>
        <v>1.3911111111111047</v>
      </c>
      <c r="J42" s="21">
        <f>((J39-J40))</f>
        <v>0.93444444444444841</v>
      </c>
      <c r="K42" s="21">
        <f t="shared" ref="K42:P42" si="9">((K39-K40))</f>
        <v>-0.1777777777777807</v>
      </c>
      <c r="L42" s="21">
        <f t="shared" si="9"/>
        <v>-0.39555555555555344</v>
      </c>
      <c r="M42" s="21">
        <f t="shared" si="9"/>
        <v>-0.91444444444443995</v>
      </c>
      <c r="N42" s="21">
        <f t="shared" si="9"/>
        <v>-0.64333333333333087</v>
      </c>
      <c r="O42" s="21">
        <f t="shared" si="9"/>
        <v>-0.84777777777776819</v>
      </c>
      <c r="P42" s="21">
        <f t="shared" si="9"/>
        <v>-0.54333333333333655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Cheshire East to England</v>
      </c>
      <c r="G43" s="41"/>
      <c r="H43" s="42"/>
      <c r="I43" s="21">
        <f>(I39-I41)</f>
        <v>-1</v>
      </c>
      <c r="J43" s="21">
        <f>(J39-J41)</f>
        <v>-1.6000000000000014</v>
      </c>
      <c r="K43" s="21">
        <f t="shared" ref="K43:P43" si="10">(K39-K41)</f>
        <v>-2.7000000000000028</v>
      </c>
      <c r="L43" s="21">
        <f t="shared" si="10"/>
        <v>-3.1000000000000014</v>
      </c>
      <c r="M43" s="21">
        <f t="shared" si="10"/>
        <v>-3.5999999999999996</v>
      </c>
      <c r="N43" s="21">
        <f t="shared" si="10"/>
        <v>-3.6000000000000014</v>
      </c>
      <c r="O43" s="21">
        <f t="shared" si="10"/>
        <v>-4.1000000000000014</v>
      </c>
      <c r="P43" s="21">
        <f t="shared" si="10"/>
        <v>-4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Cheshire East</v>
      </c>
      <c r="G48" s="12"/>
      <c r="H48" s="13"/>
      <c r="I48" s="14">
        <f>IF(VLOOKUP($F48,'ADULT OBESITY'!$B$10:$L$468,'ADULT OBESITY'!E$1,FALSE)=0,"",VLOOKUP($F48,'ADULT OBESITY'!$B$10:$L$468,'ADULT OBESITY'!E$1,FALSE))</f>
        <v>59.464224263697702</v>
      </c>
      <c r="J48" s="15">
        <f>IF(VLOOKUP($F48,'ADULT OBESITY'!$B$10:$L$468,'ADULT OBESITY'!F$1,FALSE)=0,"",VLOOKUP($F48,'ADULT OBESITY'!$B$10:$L$468,'ADULT OBESITY'!F$1,FALSE))</f>
        <v>60.186345182620798</v>
      </c>
      <c r="K48" s="15">
        <f>IF(VLOOKUP($F48,'ADULT OBESITY'!$B$10:$L$468,'ADULT OBESITY'!G$1,FALSE)=0,"",VLOOKUP($F48,'ADULT OBESITY'!$B$10:$L$468,'ADULT OBESITY'!G$1,FALSE))</f>
        <v>63.337356895232602</v>
      </c>
      <c r="L48" s="15">
        <f>IF(VLOOKUP($F48,'ADULT OBESITY'!$B$10:$L$468,'ADULT OBESITY'!H$1,FALSE)=0,"",VLOOKUP($F48,'ADULT OBESITY'!$B$10:$L$468,'ADULT OBESITY'!H$1,FALSE))</f>
        <v>65.840839788621494</v>
      </c>
      <c r="M48" s="15">
        <f>IF(VLOOKUP($F48,'ADULT OBESITY'!$B$10:$L$468,'ADULT OBESITY'!I$1,FALSE)=0,"",VLOOKUP($F48,'ADULT OBESITY'!$B$10:$L$468,'ADULT OBESITY'!I$1,FALSE))</f>
        <v>68.756557663294402</v>
      </c>
      <c r="N48" s="15">
        <f>IF(VLOOKUP($F48,'ADULT OBESITY'!$B$10:$L$468,'ADULT OBESITY'!J$1,FALSE)=0,"",VLOOKUP($F48,'ADULT OBESITY'!$B$10:$L$468,'ADULT OBESITY'!J$1,FALSE))</f>
        <v>68.304273750644299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Cheshire East to Rural as a Region</v>
      </c>
      <c r="G51" s="52"/>
      <c r="H51" s="53"/>
      <c r="I51" s="21">
        <f>((I48-I49))</f>
        <v>-2.1001915558638871</v>
      </c>
      <c r="J51" s="21">
        <f>((J48-J49))</f>
        <v>-1.2440319479829043</v>
      </c>
      <c r="K51" s="21">
        <f t="shared" ref="K51:N51" si="12">((K48-K49))</f>
        <v>1.0713890191679241</v>
      </c>
      <c r="L51" s="21">
        <f t="shared" si="12"/>
        <v>3.4862467868132541</v>
      </c>
      <c r="M51" s="21">
        <f t="shared" si="12"/>
        <v>6.5753904830512511</v>
      </c>
      <c r="N51" s="21">
        <f t="shared" si="12"/>
        <v>4.733546148181766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Cheshire East to England</v>
      </c>
      <c r="G52" s="41"/>
      <c r="H52" s="42"/>
      <c r="I52" s="21">
        <f>(I48-I50)</f>
        <v>-1.9221538211457982</v>
      </c>
      <c r="J52" s="21">
        <f>(J48-J50)</f>
        <v>-1.2636875808086003</v>
      </c>
      <c r="K52" s="21">
        <f t="shared" ref="K52:N52" si="13">(K48-K50)</f>
        <v>1.3208384597884049</v>
      </c>
      <c r="L52" s="21">
        <f t="shared" si="13"/>
        <v>3.7134253763628919</v>
      </c>
      <c r="M52" s="21">
        <f t="shared" si="13"/>
        <v>5.9999941920507993</v>
      </c>
      <c r="N52" s="21">
        <f t="shared" si="13"/>
        <v>4.8521833118737021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Cheshire East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33.397798453547203</v>
      </c>
      <c r="J57" s="15">
        <f>IF(VLOOKUP($F57,'UNDER 75 MORTALITY'!$B$10:$L$468,'UNDER 75 MORTALITY'!F$1,FALSE)=0,"",VLOOKUP($F57,'UNDER 75 MORTALITY'!$B$10:$L$468,'UNDER 75 MORTALITY'!F$1,FALSE))</f>
        <v>30.7278035117379</v>
      </c>
      <c r="K57" s="15">
        <f>IF(VLOOKUP($F57,'UNDER 75 MORTALITY'!$B$10:$L$468,'UNDER 75 MORTALITY'!G$1,FALSE)=0,"",VLOOKUP($F57,'UNDER 75 MORTALITY'!$B$10:$L$468,'UNDER 75 MORTALITY'!G$1,FALSE))</f>
        <v>27.873058281704999</v>
      </c>
      <c r="L57" s="15">
        <f>IF(VLOOKUP($F57,'UNDER 75 MORTALITY'!$B$10:$L$468,'UNDER 75 MORTALITY'!H$1,FALSE)=0,"",VLOOKUP($F57,'UNDER 75 MORTALITY'!$B$10:$L$468,'UNDER 75 MORTALITY'!H$1,FALSE))</f>
        <v>28.513648917454599</v>
      </c>
      <c r="M57" s="15">
        <f>IF(VLOOKUP($F57,'UNDER 75 MORTALITY'!$B$10:$L$468,'UNDER 75 MORTALITY'!I$1,FALSE)=0,"",VLOOKUP($F57,'UNDER 75 MORTALITY'!$B$10:$L$468,'UNDER 75 MORTALITY'!I$1,FALSE))</f>
        <v>28.283166656880798</v>
      </c>
      <c r="N57" s="15">
        <f>IF(VLOOKUP($F57,'UNDER 75 MORTALITY'!$B$10:$L$468,'UNDER 75 MORTALITY'!J$1,FALSE)=0,"",VLOOKUP($F57,'UNDER 75 MORTALITY'!$B$10:$L$468,'UNDER 75 MORTALITY'!J$1,FALSE))</f>
        <v>28.293538790549601</v>
      </c>
      <c r="O57" s="15">
        <f>IF(VLOOKUP($F57,'UNDER 75 MORTALITY'!$B$10:$L$468,'UNDER 75 MORTALITY'!K$1,FALSE)=0,"",VLOOKUP($F57,'UNDER 75 MORTALITY'!$B$10:$L$468,'UNDER 75 MORTALITY'!K$1,FALSE))</f>
        <v>26.493785862167002</v>
      </c>
      <c r="P57" s="15">
        <f>IF(VLOOKUP($F57,'UNDER 75 MORTALITY'!$B$10:$L$468,'UNDER 75 MORTALITY'!L$1,FALSE)=0,"",VLOOKUP($F57,'UNDER 75 MORTALITY'!$B$10:$L$468,'UNDER 75 MORTALITY'!L$1,FALSE))</f>
        <v>25.563309889530899</v>
      </c>
      <c r="Q57" s="15">
        <f>IF(VLOOKUP($F57,'UNDER 75 MORTALITY'!$B$10:$N$468,'UNDER 75 MORTALITY'!M$1,FALSE)=0,"",VLOOKUP($F57,'UNDER 75 MORTALITY'!$B$10:$N$468,'UNDER 75 MORTALITY'!M$1,FALSE))</f>
        <v>26.661853045262902</v>
      </c>
      <c r="R57" s="15">
        <f>IF(VLOOKUP($F57,'UNDER 75 MORTALITY'!$B$10:$N$468,'UNDER 75 MORTALITY'!N$1,FALSE)=0,"",VLOOKUP($F57,'UNDER 75 MORTALITY'!$B$10:$N$468,'UNDER 75 MORTALITY'!N$1,FALSE))</f>
        <v>25.933298745174401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Cheshire East to Rural as a Region</v>
      </c>
      <c r="G60" s="52"/>
      <c r="H60" s="53"/>
      <c r="I60" s="21">
        <f>((I57-I58))</f>
        <v>2.6400211557370596</v>
      </c>
      <c r="J60" s="21">
        <f>((J57-J58))</f>
        <v>1.5403186503014084</v>
      </c>
      <c r="K60" s="21">
        <f t="shared" ref="K60:N60" si="15">((K57-K58))</f>
        <v>-4.6604839498897377E-2</v>
      </c>
      <c r="L60" s="21">
        <f t="shared" si="15"/>
        <v>1.9953997433957547</v>
      </c>
      <c r="M60" s="21">
        <f t="shared" si="15"/>
        <v>3.0958974167659576</v>
      </c>
      <c r="N60" s="21">
        <f t="shared" si="15"/>
        <v>3.5856296197264079</v>
      </c>
      <c r="O60" s="21">
        <f t="shared" ref="O60:R60" si="16">((O57-O58))</f>
        <v>2.3900959078156738</v>
      </c>
      <c r="P60" s="21">
        <f t="shared" si="16"/>
        <v>1.719678946150708</v>
      </c>
      <c r="Q60" s="21">
        <f t="shared" si="16"/>
        <v>3.1325685011571771</v>
      </c>
      <c r="R60" s="21">
        <f t="shared" si="16"/>
        <v>2.8392838686730251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Cheshire East to England</v>
      </c>
      <c r="G61" s="41"/>
      <c r="H61" s="42"/>
      <c r="I61" s="21">
        <f>(I57-I59)</f>
        <v>-3.7740952359970947</v>
      </c>
      <c r="J61" s="21">
        <f>(J57-J59)</f>
        <v>-4.2264889205243996</v>
      </c>
      <c r="K61" s="21">
        <f t="shared" ref="K61:N61" si="17">(K57-K59)</f>
        <v>-5.5146521903308994</v>
      </c>
      <c r="L61" s="21">
        <f t="shared" si="17"/>
        <v>-3.4482295788708015</v>
      </c>
      <c r="M61" s="21">
        <f t="shared" si="17"/>
        <v>-2.6558362916007034</v>
      </c>
      <c r="N61" s="21">
        <f t="shared" si="17"/>
        <v>-2.0067497154661993</v>
      </c>
      <c r="O61" s="21">
        <f t="shared" ref="O61:R61" si="18">(O57-O59)</f>
        <v>-3.1392629863057984</v>
      </c>
      <c r="P61" s="21">
        <f t="shared" si="18"/>
        <v>-3.5060565270821016</v>
      </c>
      <c r="Q61" s="21">
        <f t="shared" si="18"/>
        <v>-1.9856517420602984</v>
      </c>
      <c r="R61" s="21">
        <f t="shared" si="18"/>
        <v>-2.1218762594526979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qobAZObM0w52foMVZqDmiwyyP7KK5DMgCB+0U5vU2JP5ga5KC/1yCq0HQ5TeOTqzILBlRrFh+cfirIq2oLrU2Q==" saltValue="ATDXCNbGrJtc2wyBeimexw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2022-08-26T14:57:08Z</cp:lastPrinted>
  <dcterms:created xsi:type="dcterms:W3CDTF">2022-08-17T09:40:46Z</dcterms:created>
  <dcterms:modified xsi:type="dcterms:W3CDTF">2022-11-21T15:46:57Z</dcterms:modified>
</cp:coreProperties>
</file>