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7C869FE-AA70-4DCD-A23F-9012656888CC}" xr6:coauthVersionLast="47" xr6:coauthVersionMax="47" xr10:uidLastSave="{BFAFECFC-159B-4064-B5E9-1140423AF0FF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<sst xmlns="http://schemas.openxmlformats.org/spreadsheetml/2006/main" count="69488" uniqueCount="1474">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</sst>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West Sussex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66.77</c:v>
                </c:pt>
                <c:pt idx="1">
                  <c:v>66.33</c:v>
                </c:pt>
                <c:pt idx="2">
                  <c:v>64.569999999999993</c:v>
                </c:pt>
                <c:pt idx="3">
                  <c:v>65.349999999999994</c:v>
                </c:pt>
                <c:pt idx="4">
                  <c:v>65.75</c:v>
                </c:pt>
                <c:pt idx="5">
                  <c:v>64.62</c:v>
                </c:pt>
                <c:pt idx="6">
                  <c:v>66</c:v>
                </c:pt>
                <c:pt idx="7">
                  <c:v>63.83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West Sussex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67.14</c:v>
                </c:pt>
                <c:pt idx="1">
                  <c:v>68.95</c:v>
                </c:pt>
                <c:pt idx="2">
                  <c:v>66.59</c:v>
                </c:pt>
                <c:pt idx="3">
                  <c:v>64.11</c:v>
                </c:pt>
                <c:pt idx="4">
                  <c:v>63.57</c:v>
                </c:pt>
                <c:pt idx="5">
                  <c:v>64.319999999999993</c:v>
                </c:pt>
                <c:pt idx="6">
                  <c:v>64.819999999999993</c:v>
                </c:pt>
                <c:pt idx="7">
                  <c:v>63.94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Chichester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19.7</c:v>
                </c:pt>
                <c:pt idx="1">
                  <c:v>15.8</c:v>
                </c:pt>
                <c:pt idx="2">
                  <c:v>15.4</c:v>
                </c:pt>
                <c:pt idx="3">
                  <c:v>11.7</c:v>
                </c:pt>
                <c:pt idx="4">
                  <c:v>13.8</c:v>
                </c:pt>
                <c:pt idx="5">
                  <c:v>10.7</c:v>
                </c:pt>
                <c:pt idx="6">
                  <c:v>10.8</c:v>
                </c:pt>
                <c:pt idx="7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Chichester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15.9</c:v>
                </c:pt>
                <c:pt idx="1">
                  <c:v>15.8</c:v>
                </c:pt>
                <c:pt idx="2">
                  <c:v>14.9</c:v>
                </c:pt>
                <c:pt idx="3">
                  <c:v>14.8</c:v>
                </c:pt>
                <c:pt idx="4">
                  <c:v>14.4</c:v>
                </c:pt>
                <c:pt idx="5">
                  <c:v>15.3</c:v>
                </c:pt>
                <c:pt idx="6">
                  <c:v>14.7</c:v>
                </c:pt>
                <c:pt idx="7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Chichester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55.806301470465002</c:v>
                </c:pt>
                <c:pt idx="1">
                  <c:v>56.5461712230816</c:v>
                </c:pt>
                <c:pt idx="2">
                  <c:v>59.351951147560598</c:v>
                </c:pt>
                <c:pt idx="3">
                  <c:v>62.2262642164916</c:v>
                </c:pt>
                <c:pt idx="4">
                  <c:v>65.672688333782304</c:v>
                </c:pt>
                <c:pt idx="5">
                  <c:v>59.397096793549302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Chichester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27.316581802588601</c:v>
                </c:pt>
                <c:pt idx="1">
                  <c:v>27.0863506095913</c:v>
                </c:pt>
                <c:pt idx="2">
                  <c:v>27.521746547250199</c:v>
                </c:pt>
                <c:pt idx="3">
                  <c:v>24.870331172856201</c:v>
                </c:pt>
                <c:pt idx="4">
                  <c:v>22.392216695884699</c:v>
                </c:pt>
                <c:pt idx="5">
                  <c:v>22.017208796707401</c:v>
                </c:pt>
                <c:pt idx="6">
                  <c:v>22.3495033653485</c:v>
                </c:pt>
                <c:pt idx="7">
                  <c:v>22.6834564995706</c:v>
                </c:pt>
                <c:pt idx="8">
                  <c:v>20.893368454698901</c:v>
                </c:pt>
                <c:pt idx="9">
                  <c:v>18.8168989577856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West Sussex from 2011-13 to 2018-20 fluctuated but was generally in line or above the rural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West Sussex dropped markedly between 2013-15 and 2014-16 taking it from being above the rural situation to being in line with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Chichester from 2012 to 2019 saw a general downward trend that took it from being above both the rural and England situations in 2012 to being below both the rural and England levels in 2019.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Chichester was consistently below the rural and England situations with a downward trend that increased the gap to both.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Chichester from 2015/16 to 2020/21 increased from a level that was below that of 'Rural as a Region' and England to being greater than both in 2019/20, before dropping again the next year below the England and rural positions.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Chichester from 2008-10 to 2017-19 was consistently below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67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West Sussex</v>
      </c>
      <c r="G12" s="12"/>
      <c r="H12" s="13"/>
      <c r="I12" s="14">
        <f>IF(VLOOKUP($F12,'M HLE'!$B$10:$L$468,'M HLE'!E$1,FALSE)=0,"",VLOOKUP($F12,'M HLE'!$B$10:$L$468,'M HLE'!E$1,FALSE))</f>
        <v>66.77</v>
      </c>
      <c r="J12" s="15">
        <f>IF(VLOOKUP($F12,'M HLE'!$B$10:$L$468,'M HLE'!F$1,FALSE)=0,"",VLOOKUP($F12,'M HLE'!$B$10:$L$468,'M HLE'!F$1,FALSE))</f>
        <v>66.33</v>
      </c>
      <c r="K12" s="15">
        <f>IF(VLOOKUP($F12,'M HLE'!$B$10:$L$468,'M HLE'!G$1,FALSE)=0,"",VLOOKUP($F12,'M HLE'!$B$10:$L$468,'M HLE'!G$1,FALSE))</f>
        <v>64.569999999999993</v>
      </c>
      <c r="L12" s="15">
        <f>IF(VLOOKUP($F12,'M HLE'!$B$10:$L$468,'M HLE'!H$1,FALSE)=0,"",VLOOKUP($F12,'M HLE'!$B$10:$L$468,'M HLE'!H$1,FALSE))</f>
        <v>65.349999999999994</v>
      </c>
      <c r="M12" s="15">
        <f>IF(VLOOKUP($F12,'M HLE'!$B$10:$L$468,'M HLE'!I$1,FALSE)=0,"",VLOOKUP($F12,'M HLE'!$B$10:$L$468,'M HLE'!I$1,FALSE))</f>
        <v>65.75</v>
      </c>
      <c r="N12" s="15">
        <f>IF(VLOOKUP($F12,'M HLE'!$B$10:$L$468,'M HLE'!J$1,FALSE)=0,"",VLOOKUP($F12,'M HLE'!$B$10:$L$468,'M HLE'!J$1,FALSE))</f>
        <v>64.62</v>
      </c>
      <c r="O12" s="15">
        <f>IF(VLOOKUP($F12,'M HLE'!$B$10:$L$468,'M HLE'!K$1,FALSE)=0,"",VLOOKUP($F12,'M HLE'!$B$10:$L$468,'M HLE'!K$1,FALSE))</f>
        <v>66</v>
      </c>
      <c r="P12" s="15">
        <f>IF(VLOOKUP($F12,'M HLE'!$B$10:$L$468,'M HLE'!L$1,FALSE)=0,"",VLOOKUP($F12,'M HLE'!$B$10:$L$468,'M HLE'!L$1,FALSE))</f>
        <v>63.83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West Sussex to Rural as a Region</v>
      </c>
      <c r="G15" s="52"/>
      <c r="H15" s="53"/>
      <c r="I15" s="21">
        <f>100*((I12-I13))/I13</f>
        <v>3.1252654583645199</v>
      </c>
      <c r="J15" s="21">
        <f>100*((J12-J13))/J13</f>
        <v>1.765906196781166</v>
      </c>
      <c r="K15" s="21">
        <f t="shared" ref="K15:P15" si="0">100*((K12-K13))/K13</f>
        <v>-0.75848978305810721</v>
      </c>
      <c r="L15" s="21">
        <f t="shared" si="0"/>
        <v>1.0944811849789164</v>
      </c>
      <c r="M15" s="21">
        <f t="shared" si="0"/>
        <v>1.8471904890988582</v>
      </c>
      <c r="N15" s="21">
        <f t="shared" si="0"/>
        <v>0.59544658493869329</v>
      </c>
      <c r="O15" s="21">
        <f t="shared" si="0"/>
        <v>2.5266608153976517</v>
      </c>
      <c r="P15" s="21">
        <f t="shared" si="0"/>
        <v>-1.3660104459622344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West Sussex to England</v>
      </c>
      <c r="G16" s="41"/>
      <c r="H16" s="42"/>
      <c r="I16" s="21">
        <f>100*(I12-I14)/I14</f>
        <v>5.6821779044001213</v>
      </c>
      <c r="J16" s="21">
        <f>100*(J12-J14)/J14</f>
        <v>4.6709799589711238</v>
      </c>
      <c r="K16" s="21">
        <f t="shared" ref="K16:P16" si="1">100*(K12-K14)/K14</f>
        <v>1.8775639002839863</v>
      </c>
      <c r="L16" s="21">
        <f t="shared" si="1"/>
        <v>3.2222397725477681</v>
      </c>
      <c r="M16" s="21">
        <f t="shared" si="1"/>
        <v>3.7393499526664522</v>
      </c>
      <c r="N16" s="21">
        <f t="shared" si="1"/>
        <v>1.9886363636363718</v>
      </c>
      <c r="O16" s="21">
        <f t="shared" si="1"/>
        <v>4.4634377967711298</v>
      </c>
      <c r="P16" s="21">
        <f t="shared" si="1"/>
        <v>1.0928096293949916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West Sussex</v>
      </c>
      <c r="G21" s="12"/>
      <c r="H21" s="13"/>
      <c r="I21" s="14">
        <f>IF(VLOOKUP($F21,'F HLE'!$B$10:$L$468,'F HLE'!E$1,FALSE)=0,"",VLOOKUP($F21,'F HLE'!$B$10:$L$468,'F HLE'!E$1,FALSE))</f>
        <v>67.14</v>
      </c>
      <c r="J21" s="15">
        <f>IF(VLOOKUP($F21,'F HLE'!$B$10:$L$468,'F HLE'!F$1,FALSE)=0,"",VLOOKUP($F21,'F HLE'!$B$10:$L$468,'F HLE'!F$1,FALSE))</f>
        <v>68.95</v>
      </c>
      <c r="K21" s="15">
        <f>IF(VLOOKUP($F21,'F HLE'!$B$10:$L$468,'F HLE'!G$1,FALSE)=0,"",VLOOKUP($F21,'F HLE'!$B$10:$L$468,'F HLE'!G$1,FALSE))</f>
        <v>66.59</v>
      </c>
      <c r="L21" s="15">
        <f>IF(VLOOKUP($F21,'F HLE'!$B$10:$L$468,'F HLE'!H$1,FALSE)=0,"",VLOOKUP($F21,'F HLE'!$B$10:$L$468,'F HLE'!H$1,FALSE))</f>
        <v>64.11</v>
      </c>
      <c r="M21" s="15">
        <f>IF(VLOOKUP($F21,'F HLE'!$B$10:$L$468,'F HLE'!I$1,FALSE)=0,"",VLOOKUP($F21,'F HLE'!$B$10:$L$468,'F HLE'!I$1,FALSE))</f>
        <v>63.57</v>
      </c>
      <c r="N21" s="15">
        <f>IF(VLOOKUP($F21,'F HLE'!$B$10:$L$468,'F HLE'!J$1,FALSE)=0,"",VLOOKUP($F21,'F HLE'!$B$10:$L$468,'F HLE'!J$1,FALSE))</f>
        <v>64.319999999999993</v>
      </c>
      <c r="O21" s="15">
        <f>IF(VLOOKUP($F21,'F HLE'!$B$10:$L$468,'F HLE'!K$1,FALSE)=0,"",VLOOKUP($F21,'F HLE'!$B$10:$L$468,'F HLE'!K$1,FALSE))</f>
        <v>64.819999999999993</v>
      </c>
      <c r="P21" s="15">
        <f>IF(VLOOKUP($F21,'F HLE'!$B$10:$L$468,'F HLE'!L$1,FALSE)=0,"",VLOOKUP($F21,'F HLE'!$B$10:$L$468,'F HLE'!L$1,FALSE))</f>
        <v>63.94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West Sussex to Rural as a Region</v>
      </c>
      <c r="G24" s="52"/>
      <c r="H24" s="53"/>
      <c r="I24" s="21">
        <f>100*((I21-I22))/I22</f>
        <v>2.4217230464131667</v>
      </c>
      <c r="J24" s="21">
        <f>100*((J21-J22))/J22</f>
        <v>5.8018382973499536</v>
      </c>
      <c r="K24" s="21">
        <f t="shared" ref="K24:P24" si="3">100*((K21-K22))/K22</f>
        <v>1.4673838511588562</v>
      </c>
      <c r="L24" s="21">
        <f t="shared" si="3"/>
        <v>-2.2146975382081266</v>
      </c>
      <c r="M24" s="21">
        <f t="shared" si="3"/>
        <v>-3.0353874313605465</v>
      </c>
      <c r="N24" s="21">
        <f t="shared" si="3"/>
        <v>-1.540722371472552</v>
      </c>
      <c r="O24" s="21">
        <f t="shared" si="3"/>
        <v>0.71785947356970237</v>
      </c>
      <c r="P24" s="21">
        <f t="shared" si="3"/>
        <v>-2.1912883857891599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West Sussex to England</v>
      </c>
      <c r="G25" s="41"/>
      <c r="H25" s="42"/>
      <c r="I25" s="21">
        <f>100*(I21-I23)/I23</f>
        <v>5.169172932330822</v>
      </c>
      <c r="J25" s="21">
        <f>100*(J21-J23)/J23</f>
        <v>7.9874706342991404</v>
      </c>
      <c r="K25" s="21">
        <f t="shared" ref="K25:P25" si="4">100*(K21-K23)/K23</f>
        <v>3.9494224164845475</v>
      </c>
      <c r="L25" s="21">
        <f t="shared" si="4"/>
        <v>0.47014574518100166</v>
      </c>
      <c r="M25" s="21">
        <f t="shared" si="4"/>
        <v>-0.31362709738121819</v>
      </c>
      <c r="N25" s="21">
        <f t="shared" si="4"/>
        <v>0.67303177336045172</v>
      </c>
      <c r="O25" s="21">
        <f t="shared" si="4"/>
        <v>2.0465994962216465</v>
      </c>
      <c r="P25" s="21">
        <f t="shared" si="4"/>
        <v>0.10959762016596256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Chichester</v>
      </c>
      <c r="G30" s="12"/>
      <c r="H30" s="13"/>
      <c r="I30" s="14">
        <f>IF(VLOOKUP($F30,SMOKING!$B$10:$L$468,SMOKING!E$1,FALSE)=0,"",VLOOKUP($F30,SMOKING!$B$10:$L$468,SMOKING!E$1,FALSE))</f>
        <v>19.7</v>
      </c>
      <c r="J30" s="15">
        <f>IF(VLOOKUP($F30,SMOKING!$B$10:$L$468,SMOKING!F$1,FALSE)=0,"",VLOOKUP($F30,SMOKING!$B$10:$L$468,SMOKING!F$1,FALSE))</f>
        <v>15.8</v>
      </c>
      <c r="K30" s="15">
        <f>IF(VLOOKUP($F30,SMOKING!$B$10:$L$468,SMOKING!G$1,FALSE)=0,"",VLOOKUP($F30,SMOKING!$B$10:$L$468,SMOKING!G$1,FALSE))</f>
        <v>15.4</v>
      </c>
      <c r="L30" s="15">
        <f>IF(VLOOKUP($F30,SMOKING!$B$10:$L$468,SMOKING!H$1,FALSE)=0,"",VLOOKUP($F30,SMOKING!$B$10:$L$468,SMOKING!H$1,FALSE))</f>
        <v>11.7</v>
      </c>
      <c r="M30" s="15">
        <f>IF(VLOOKUP($F30,SMOKING!$B$10:$L$468,SMOKING!I$1,FALSE)=0,"",VLOOKUP($F30,SMOKING!$B$10:$L$468,SMOKING!I$1,FALSE))</f>
        <v>13.8</v>
      </c>
      <c r="N30" s="15">
        <f>IF(VLOOKUP($F30,SMOKING!$B$10:$L$468,SMOKING!J$1,FALSE)=0,"",VLOOKUP($F30,SMOKING!$B$10:$L$468,SMOKING!J$1,FALSE))</f>
        <v>10.7</v>
      </c>
      <c r="O30" s="15">
        <f>IF(VLOOKUP($F30,SMOKING!$B$10:$L$468,SMOKING!K$1,FALSE)=0,"",VLOOKUP($F30,SMOKING!$B$10:$L$468,SMOKING!K$1,FALSE))</f>
        <v>10.8</v>
      </c>
      <c r="P30" s="15">
        <f>IF(VLOOKUP($F30,SMOKING!$B$10:$L$468,SMOKING!L$1,FALSE)=0,"",VLOOKUP($F30,SMOKING!$B$10:$L$468,SMOKING!L$1,FALSE))</f>
        <v>9.3000000000000007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Chichester to Rural as a Region</v>
      </c>
      <c r="G33" s="52"/>
      <c r="H33" s="53"/>
      <c r="I33" s="21">
        <f>((I30-I31))</f>
        <v>2.4275862068965459</v>
      </c>
      <c r="J33" s="21">
        <f>((J30-J31))</f>
        <v>-0.3091954022988439</v>
      </c>
      <c r="K33" s="21">
        <f t="shared" ref="K33:P33" si="6">((K30-K31))</f>
        <v>-0.16781609195402325</v>
      </c>
      <c r="L33" s="21">
        <f t="shared" si="6"/>
        <v>-3.1931034482758633</v>
      </c>
      <c r="M33" s="21">
        <f t="shared" si="6"/>
        <v>0.47816091954023143</v>
      </c>
      <c r="N33" s="21">
        <f t="shared" si="6"/>
        <v>-2.135632183908049</v>
      </c>
      <c r="O33" s="21">
        <f t="shared" si="6"/>
        <v>-1.812643678160919</v>
      </c>
      <c r="P33" s="21">
        <f t="shared" si="6"/>
        <v>-3.4264367816091905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Chichester to England</v>
      </c>
      <c r="G34" s="41"/>
      <c r="H34" s="42"/>
      <c r="I34" s="21">
        <f>(I30-I32)</f>
        <v>0.39999999999999858</v>
      </c>
      <c r="J34" s="21">
        <f>(J30-J32)</f>
        <v>-2.5999999999999979</v>
      </c>
      <c r="K34" s="21">
        <f t="shared" ref="K34:P34" si="7">(K30-K32)</f>
        <v>-2.4000000000000004</v>
      </c>
      <c r="L34" s="21">
        <f t="shared" si="7"/>
        <v>-5.1999999999999993</v>
      </c>
      <c r="M34" s="21">
        <f t="shared" si="7"/>
        <v>-1.6999999999999993</v>
      </c>
      <c r="N34" s="21">
        <f t="shared" si="7"/>
        <v>-4.2000000000000011</v>
      </c>
      <c r="O34" s="21">
        <f t="shared" si="7"/>
        <v>-3.5999999999999996</v>
      </c>
      <c r="P34" s="21">
        <f t="shared" si="7"/>
        <v>-4.5999999999999996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Chichester</v>
      </c>
      <c r="G39" s="12"/>
      <c r="H39" s="13"/>
      <c r="I39" s="14">
        <f>IF(VLOOKUP($F39,'CHILD OBESITY'!$B$10:$L$468,'CHILD OBESITY'!E$1,FALSE)=0,"",VLOOKUP($F39,'CHILD OBESITY'!$B$10:$L$468,'CHILD OBESITY'!E$1,FALSE))</f>
        <v>15.9</v>
      </c>
      <c r="J39" s="15">
        <f>IF(VLOOKUP($F39,'CHILD OBESITY'!$B$10:$L$468,'CHILD OBESITY'!F$1,FALSE)=0,"",VLOOKUP($F39,'CHILD OBESITY'!$B$10:$L$468,'CHILD OBESITY'!F$1,FALSE))</f>
        <v>15.8</v>
      </c>
      <c r="K39" s="15">
        <f>IF(VLOOKUP($F39,'CHILD OBESITY'!$B$10:$L$468,'CHILD OBESITY'!G$1,FALSE)=0,"",VLOOKUP($F39,'CHILD OBESITY'!$B$10:$L$468,'CHILD OBESITY'!G$1,FALSE))</f>
        <v>14.9</v>
      </c>
      <c r="L39" s="15">
        <f>IF(VLOOKUP($F39,'CHILD OBESITY'!$B$10:$L$468,'CHILD OBESITY'!H$1,FALSE)=0,"",VLOOKUP($F39,'CHILD OBESITY'!$B$10:$L$468,'CHILD OBESITY'!H$1,FALSE))</f>
        <v>14.8</v>
      </c>
      <c r="M39" s="15">
        <f>IF(VLOOKUP($F39,'CHILD OBESITY'!$B$10:$L$468,'CHILD OBESITY'!I$1,FALSE)=0,"",VLOOKUP($F39,'CHILD OBESITY'!$B$10:$L$468,'CHILD OBESITY'!I$1,FALSE))</f>
        <v>14.4</v>
      </c>
      <c r="N39" s="15">
        <f>IF(VLOOKUP($F39,'CHILD OBESITY'!$B$10:$L$468,'CHILD OBESITY'!J$1,FALSE)=0,"",VLOOKUP($F39,'CHILD OBESITY'!$B$10:$L$468,'CHILD OBESITY'!J$1,FALSE))</f>
        <v>15.3</v>
      </c>
      <c r="O39" s="15">
        <f>IF(VLOOKUP($F39,'CHILD OBESITY'!$B$10:$L$468,'CHILD OBESITY'!K$1,FALSE)=0,"",VLOOKUP($F39,'CHILD OBESITY'!$B$10:$L$468,'CHILD OBESITY'!K$1,FALSE))</f>
        <v>14.7</v>
      </c>
      <c r="P39" s="15">
        <f>IF(VLOOKUP($F39,'CHILD OBESITY'!$B$10:$L$468,'CHILD OBESITY'!L$1,FALSE)=0,"",VLOOKUP($F39,'CHILD OBESITY'!$B$10:$L$468,'CHILD OBESITY'!L$1,FALSE))</f>
        <v>14.3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Chichester to Rural as a Region</v>
      </c>
      <c r="G42" s="52"/>
      <c r="H42" s="53"/>
      <c r="I42" s="21">
        <f>((I39-I40))</f>
        <v>-0.40888888888889419</v>
      </c>
      <c r="J42" s="21">
        <f>((J39-J40))</f>
        <v>-0.66555555555554946</v>
      </c>
      <c r="K42" s="21">
        <f t="shared" ref="K42:P42" si="9">((K39-K40))</f>
        <v>-1.6777777777777789</v>
      </c>
      <c r="L42" s="21">
        <f t="shared" si="9"/>
        <v>-1.5955555555555527</v>
      </c>
      <c r="M42" s="21">
        <f t="shared" si="9"/>
        <v>-1.91444444444444</v>
      </c>
      <c r="N42" s="21">
        <f t="shared" si="9"/>
        <v>-1.0433333333333294</v>
      </c>
      <c r="O42" s="21">
        <f t="shared" si="9"/>
        <v>-1.6477777777777689</v>
      </c>
      <c r="P42" s="21">
        <f t="shared" si="9"/>
        <v>-2.2433333333333358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Chichester to England</v>
      </c>
      <c r="G43" s="41"/>
      <c r="H43" s="42"/>
      <c r="I43" s="21">
        <f>(I39-I41)</f>
        <v>-2.7999999999999989</v>
      </c>
      <c r="J43" s="21">
        <f>(J39-J41)</f>
        <v>-3.1999999999999993</v>
      </c>
      <c r="K43" s="21">
        <f t="shared" ref="K43:P43" si="10">(K39-K41)</f>
        <v>-4.2000000000000011</v>
      </c>
      <c r="L43" s="21">
        <f t="shared" si="10"/>
        <v>-4.3000000000000007</v>
      </c>
      <c r="M43" s="21">
        <f t="shared" si="10"/>
        <v>-4.5999999999999996</v>
      </c>
      <c r="N43" s="21">
        <f t="shared" si="10"/>
        <v>-4</v>
      </c>
      <c r="O43" s="21">
        <f t="shared" si="10"/>
        <v>-4.9000000000000021</v>
      </c>
      <c r="P43" s="21">
        <f t="shared" si="10"/>
        <v>-5.6999999999999993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Chichester</v>
      </c>
      <c r="G48" s="12"/>
      <c r="H48" s="13"/>
      <c r="I48" s="14">
        <f>IF(VLOOKUP($F48,'ADULT OBESITY'!$B$10:$L$468,'ADULT OBESITY'!E$1,FALSE)=0,"",VLOOKUP($F48,'ADULT OBESITY'!$B$10:$L$468,'ADULT OBESITY'!E$1,FALSE))</f>
        <v>55.806301470465002</v>
      </c>
      <c r="J48" s="15">
        <f>IF(VLOOKUP($F48,'ADULT OBESITY'!$B$10:$L$468,'ADULT OBESITY'!F$1,FALSE)=0,"",VLOOKUP($F48,'ADULT OBESITY'!$B$10:$L$468,'ADULT OBESITY'!F$1,FALSE))</f>
        <v>56.5461712230816</v>
      </c>
      <c r="K48" s="15">
        <f>IF(VLOOKUP($F48,'ADULT OBESITY'!$B$10:$L$468,'ADULT OBESITY'!G$1,FALSE)=0,"",VLOOKUP($F48,'ADULT OBESITY'!$B$10:$L$468,'ADULT OBESITY'!G$1,FALSE))</f>
        <v>59.351951147560598</v>
      </c>
      <c r="L48" s="15">
        <f>IF(VLOOKUP($F48,'ADULT OBESITY'!$B$10:$L$468,'ADULT OBESITY'!H$1,FALSE)=0,"",VLOOKUP($F48,'ADULT OBESITY'!$B$10:$L$468,'ADULT OBESITY'!H$1,FALSE))</f>
        <v>62.2262642164916</v>
      </c>
      <c r="M48" s="15">
        <f>IF(VLOOKUP($F48,'ADULT OBESITY'!$B$10:$L$468,'ADULT OBESITY'!I$1,FALSE)=0,"",VLOOKUP($F48,'ADULT OBESITY'!$B$10:$L$468,'ADULT OBESITY'!I$1,FALSE))</f>
        <v>65.672688333782304</v>
      </c>
      <c r="N48" s="15">
        <f>IF(VLOOKUP($F48,'ADULT OBESITY'!$B$10:$L$468,'ADULT OBESITY'!J$1,FALSE)=0,"",VLOOKUP($F48,'ADULT OBESITY'!$B$10:$L$468,'ADULT OBESITY'!J$1,FALSE))</f>
        <v>59.397096793549302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Chichester to Rural as a Region</v>
      </c>
      <c r="G51" s="52"/>
      <c r="H51" s="53"/>
      <c r="I51" s="21">
        <f>((I48-I49))</f>
        <v>-5.7581143490965871</v>
      </c>
      <c r="J51" s="21">
        <f>((J48-J49))</f>
        <v>-4.8842059075221016</v>
      </c>
      <c r="K51" s="21">
        <f t="shared" ref="K51:N51" si="12">((K48-K49))</f>
        <v>-2.9140167285040803</v>
      </c>
      <c r="L51" s="21">
        <f t="shared" si="12"/>
        <v>-0.12832878531663994</v>
      </c>
      <c r="M51" s="21">
        <f t="shared" si="12"/>
        <v>3.4915211535391535</v>
      </c>
      <c r="N51" s="21">
        <f t="shared" si="12"/>
        <v>-4.1736308089132308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Chichester to England</v>
      </c>
      <c r="G52" s="41"/>
      <c r="H52" s="42"/>
      <c r="I52" s="21">
        <f>(I48-I50)</f>
        <v>-5.5800766143784983</v>
      </c>
      <c r="J52" s="21">
        <f>(J48-J50)</f>
        <v>-4.9038615403477976</v>
      </c>
      <c r="K52" s="21">
        <f t="shared" ref="K52:N52" si="13">(K48-K50)</f>
        <v>-2.6645672878835995</v>
      </c>
      <c r="L52" s="21">
        <f t="shared" si="13"/>
        <v>9.884980423299794E-2</v>
      </c>
      <c r="M52" s="21">
        <f t="shared" si="13"/>
        <v>2.9161248625387017</v>
      </c>
      <c r="N52" s="21">
        <f t="shared" si="13"/>
        <v>-4.0549936452212947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Chichester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27.316581802588601</v>
      </c>
      <c r="J57" s="15">
        <f>IF(VLOOKUP($F57,'UNDER 75 MORTALITY'!$B$10:$L$468,'UNDER 75 MORTALITY'!F$1,FALSE)=0,"",VLOOKUP($F57,'UNDER 75 MORTALITY'!$B$10:$L$468,'UNDER 75 MORTALITY'!F$1,FALSE))</f>
        <v>27.0863506095913</v>
      </c>
      <c r="K57" s="15">
        <f>IF(VLOOKUP($F57,'UNDER 75 MORTALITY'!$B$10:$L$468,'UNDER 75 MORTALITY'!G$1,FALSE)=0,"",VLOOKUP($F57,'UNDER 75 MORTALITY'!$B$10:$L$468,'UNDER 75 MORTALITY'!G$1,FALSE))</f>
        <v>27.521746547250199</v>
      </c>
      <c r="L57" s="15">
        <f>IF(VLOOKUP($F57,'UNDER 75 MORTALITY'!$B$10:$L$468,'UNDER 75 MORTALITY'!H$1,FALSE)=0,"",VLOOKUP($F57,'UNDER 75 MORTALITY'!$B$10:$L$468,'UNDER 75 MORTALITY'!H$1,FALSE))</f>
        <v>24.870331172856201</v>
      </c>
      <c r="M57" s="15">
        <f>IF(VLOOKUP($F57,'UNDER 75 MORTALITY'!$B$10:$L$468,'UNDER 75 MORTALITY'!I$1,FALSE)=0,"",VLOOKUP($F57,'UNDER 75 MORTALITY'!$B$10:$L$468,'UNDER 75 MORTALITY'!I$1,FALSE))</f>
        <v>22.392216695884699</v>
      </c>
      <c r="N57" s="15">
        <f>IF(VLOOKUP($F57,'UNDER 75 MORTALITY'!$B$10:$L$468,'UNDER 75 MORTALITY'!J$1,FALSE)=0,"",VLOOKUP($F57,'UNDER 75 MORTALITY'!$B$10:$L$468,'UNDER 75 MORTALITY'!J$1,FALSE))</f>
        <v>22.017208796707401</v>
      </c>
      <c r="O57" s="15">
        <f>IF(VLOOKUP($F57,'UNDER 75 MORTALITY'!$B$10:$L$468,'UNDER 75 MORTALITY'!K$1,FALSE)=0,"",VLOOKUP($F57,'UNDER 75 MORTALITY'!$B$10:$L$468,'UNDER 75 MORTALITY'!K$1,FALSE))</f>
        <v>22.3495033653485</v>
      </c>
      <c r="P57" s="15">
        <f>IF(VLOOKUP($F57,'UNDER 75 MORTALITY'!$B$10:$L$468,'UNDER 75 MORTALITY'!L$1,FALSE)=0,"",VLOOKUP($F57,'UNDER 75 MORTALITY'!$B$10:$L$468,'UNDER 75 MORTALITY'!L$1,FALSE))</f>
        <v>22.6834564995706</v>
      </c>
      <c r="Q57" s="15">
        <f>IF(VLOOKUP($F57,'UNDER 75 MORTALITY'!$B$10:$N$468,'UNDER 75 MORTALITY'!M$1,FALSE)=0,"",VLOOKUP($F57,'UNDER 75 MORTALITY'!$B$10:$N$468,'UNDER 75 MORTALITY'!M$1,FALSE))</f>
        <v>20.893368454698901</v>
      </c>
      <c r="R57" s="15">
        <f>IF(VLOOKUP($F57,'UNDER 75 MORTALITY'!$B$10:$N$468,'UNDER 75 MORTALITY'!N$1,FALSE)=0,"",VLOOKUP($F57,'UNDER 75 MORTALITY'!$B$10:$N$468,'UNDER 75 MORTALITY'!N$1,FALSE))</f>
        <v>18.8168989577856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Chichester to Rural as a Region</v>
      </c>
      <c r="G60" s="52"/>
      <c r="H60" s="53"/>
      <c r="I60" s="21">
        <f>((I57-I58))</f>
        <v>-3.4411954952215424</v>
      </c>
      <c r="J60" s="21">
        <f>((J57-J58))</f>
        <v>-2.1011342518451919</v>
      </c>
      <c r="K60" s="21">
        <f t="shared" ref="K60:N60" si="15">((K57-K58))</f>
        <v>-0.39791657395369739</v>
      </c>
      <c r="L60" s="21">
        <f t="shared" si="15"/>
        <v>-1.647918001202644</v>
      </c>
      <c r="M60" s="21">
        <f t="shared" si="15"/>
        <v>-2.7950525442301419</v>
      </c>
      <c r="N60" s="21">
        <f t="shared" si="15"/>
        <v>-2.6907003741157922</v>
      </c>
      <c r="O60" s="21">
        <f t="shared" ref="O60:R60" si="16">((O57-O58))</f>
        <v>-1.7541865890028276</v>
      </c>
      <c r="P60" s="21">
        <f t="shared" si="16"/>
        <v>-1.1601744438095913</v>
      </c>
      <c r="Q60" s="21">
        <f t="shared" si="16"/>
        <v>-2.6359160894068232</v>
      </c>
      <c r="R60" s="21">
        <f t="shared" si="16"/>
        <v>-4.2771159187157757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Chichester to England</v>
      </c>
      <c r="G61" s="41"/>
      <c r="H61" s="42"/>
      <c r="I61" s="21">
        <f>(I57-I59)</f>
        <v>-9.8553118869556968</v>
      </c>
      <c r="J61" s="21">
        <f>(J57-J59)</f>
        <v>-7.8679418226709998</v>
      </c>
      <c r="K61" s="21">
        <f t="shared" ref="K61:N61" si="17">(K57-K59)</f>
        <v>-5.8659639247856994</v>
      </c>
      <c r="L61" s="21">
        <f t="shared" si="17"/>
        <v>-7.0915473234692001</v>
      </c>
      <c r="M61" s="21">
        <f t="shared" si="17"/>
        <v>-8.546786252596803</v>
      </c>
      <c r="N61" s="21">
        <f t="shared" si="17"/>
        <v>-8.2830797093083994</v>
      </c>
      <c r="O61" s="21">
        <f t="shared" ref="O61:R61" si="18">(O57-O59)</f>
        <v>-7.2835454831242998</v>
      </c>
      <c r="P61" s="21">
        <f t="shared" si="18"/>
        <v>-6.385909917042401</v>
      </c>
      <c r="Q61" s="21">
        <f t="shared" si="18"/>
        <v>-7.7541363326242987</v>
      </c>
      <c r="R61" s="21">
        <f t="shared" si="18"/>
        <v>-9.2382760468414986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WD02S+zQGGivaZFSTWwFJNsRcM3jTA/3qsNR3dUs4Xsy6tiaqQYRspxwRUFXC26InT3QoInfLte7JbQh99/AyA==" saltValue="CNRIynIEghtNwSib/v1Dt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2022-11-21T16:06:46Z</dcterms:modified>
</cp:coreProperties>
</file>