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CFE7CB9F-4339-44B4-B5DB-EE28CEAE2F3E}" xr6:coauthVersionLast="47" xr6:coauthVersionMax="47" xr10:uidLastSave="{223CFDE6-9CEE-4246-8CD4-3730E34DFFE8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<sst xmlns="http://schemas.openxmlformats.org/spreadsheetml/2006/main" count="69488" uniqueCount="1474">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</sst>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Cornwall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63.63</c:v>
                </c:pt>
                <c:pt idx="1">
                  <c:v>63.33</c:v>
                </c:pt>
                <c:pt idx="2">
                  <c:v>64.61</c:v>
                </c:pt>
                <c:pt idx="3">
                  <c:v>64.22</c:v>
                </c:pt>
                <c:pt idx="4">
                  <c:v>62.98</c:v>
                </c:pt>
                <c:pt idx="5">
                  <c:v>62.49</c:v>
                </c:pt>
                <c:pt idx="6">
                  <c:v>64.349999999999994</c:v>
                </c:pt>
                <c:pt idx="7">
                  <c:v>63.83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Cornwall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63.68</c:v>
                </c:pt>
                <c:pt idx="1">
                  <c:v>65.540000000000006</c:v>
                </c:pt>
                <c:pt idx="2">
                  <c:v>64.239999999999995</c:v>
                </c:pt>
                <c:pt idx="3">
                  <c:v>62.4</c:v>
                </c:pt>
                <c:pt idx="4">
                  <c:v>64.55</c:v>
                </c:pt>
                <c:pt idx="5">
                  <c:v>62.3</c:v>
                </c:pt>
                <c:pt idx="6">
                  <c:v>63.17</c:v>
                </c:pt>
                <c:pt idx="7">
                  <c:v>65.98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Cornwall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20.5</c:v>
                </c:pt>
                <c:pt idx="1">
                  <c:v>18.100000000000001</c:v>
                </c:pt>
                <c:pt idx="2">
                  <c:v>18.399999999999999</c:v>
                </c:pt>
                <c:pt idx="3">
                  <c:v>18.100000000000001</c:v>
                </c:pt>
                <c:pt idx="4">
                  <c:v>15.7</c:v>
                </c:pt>
                <c:pt idx="5">
                  <c:v>14.8</c:v>
                </c:pt>
                <c:pt idx="6">
                  <c:v>13.8</c:v>
                </c:pt>
                <c:pt idx="7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Cornwall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17.399999999999999</c:v>
                </c:pt>
                <c:pt idx="1">
                  <c:v>17</c:v>
                </c:pt>
                <c:pt idx="2">
                  <c:v>16.2</c:v>
                </c:pt>
                <c:pt idx="3">
                  <c:v>16.2</c:v>
                </c:pt>
                <c:pt idx="4">
                  <c:v>16.399999999999999</c:v>
                </c:pt>
                <c:pt idx="5">
                  <c:v>16.8</c:v>
                </c:pt>
                <c:pt idx="6">
                  <c:v>16.5</c:v>
                </c:pt>
                <c:pt idx="7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Cornwall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60.816932178670001</c:v>
                </c:pt>
                <c:pt idx="1">
                  <c:v>64.255939453567706</c:v>
                </c:pt>
                <c:pt idx="2">
                  <c:v>55.002054956665603</c:v>
                </c:pt>
                <c:pt idx="3">
                  <c:v>62.718150387486503</c:v>
                </c:pt>
                <c:pt idx="4">
                  <c:v>63.423621307118502</c:v>
                </c:pt>
                <c:pt idx="5">
                  <c:v>62.7067188253369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Cornwall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33.040568172619203</c:v>
                </c:pt>
                <c:pt idx="1">
                  <c:v>30.985677947539799</c:v>
                </c:pt>
                <c:pt idx="2">
                  <c:v>28.239828387176502</c:v>
                </c:pt>
                <c:pt idx="3">
                  <c:v>27.724923821709101</c:v>
                </c:pt>
                <c:pt idx="4">
                  <c:v>27.27551507491</c:v>
                </c:pt>
                <c:pt idx="5">
                  <c:v>28.030278031515302</c:v>
                </c:pt>
                <c:pt idx="6">
                  <c:v>27.1246396465605</c:v>
                </c:pt>
                <c:pt idx="7">
                  <c:v>26.399507466956798</c:v>
                </c:pt>
                <c:pt idx="8">
                  <c:v>26.278941017478001</c:v>
                </c:pt>
                <c:pt idx="9">
                  <c:v>26.971367726925202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Cornwall from 2011-13 to 2018-20 fluctuated between the rural and England situations, with it in some years dropping below the England level.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Cornwall from 2011-13 to 2018-20 fluctuated between the rural and England situations, with it in some years dropping below the England level and in other years rising above the rural position.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Cornwall from 2012 to 2019 was generally in line with the England situation.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Cornwall was fairly static and generally in line with the rural situation.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Cornwall from 2015/16 to 2020/21 was generally in line with the England and rural situations, albeit with some years where there was significant deviation from those levels.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Cornwall from 2008-10 to 2017-19 was consistently between the rural and England situations but with a slower rate of decrease thus increasing the gap to rural and narrowing it to the England position.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72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Cornwall</v>
      </c>
      <c r="G12" s="12"/>
      <c r="H12" s="13"/>
      <c r="I12" s="14">
        <f>IF(VLOOKUP($F12,'M HLE'!$B$10:$L$468,'M HLE'!E$1,FALSE)=0,"",VLOOKUP($F12,'M HLE'!$B$10:$L$468,'M HLE'!E$1,FALSE))</f>
        <v>63.63</v>
      </c>
      <c r="J12" s="15">
        <f>IF(VLOOKUP($F12,'M HLE'!$B$10:$L$468,'M HLE'!F$1,FALSE)=0,"",VLOOKUP($F12,'M HLE'!$B$10:$L$468,'M HLE'!F$1,FALSE))</f>
        <v>63.33</v>
      </c>
      <c r="K12" s="15">
        <f>IF(VLOOKUP($F12,'M HLE'!$B$10:$L$468,'M HLE'!G$1,FALSE)=0,"",VLOOKUP($F12,'M HLE'!$B$10:$L$468,'M HLE'!G$1,FALSE))</f>
        <v>64.61</v>
      </c>
      <c r="L12" s="15">
        <f>IF(VLOOKUP($F12,'M HLE'!$B$10:$L$468,'M HLE'!H$1,FALSE)=0,"",VLOOKUP($F12,'M HLE'!$B$10:$L$468,'M HLE'!H$1,FALSE))</f>
        <v>64.22</v>
      </c>
      <c r="M12" s="15">
        <f>IF(VLOOKUP($F12,'M HLE'!$B$10:$L$468,'M HLE'!I$1,FALSE)=0,"",VLOOKUP($F12,'M HLE'!$B$10:$L$468,'M HLE'!I$1,FALSE))</f>
        <v>62.98</v>
      </c>
      <c r="N12" s="15">
        <f>IF(VLOOKUP($F12,'M HLE'!$B$10:$L$468,'M HLE'!J$1,FALSE)=0,"",VLOOKUP($F12,'M HLE'!$B$10:$L$468,'M HLE'!J$1,FALSE))</f>
        <v>62.49</v>
      </c>
      <c r="O12" s="15">
        <f>IF(VLOOKUP($F12,'M HLE'!$B$10:$L$468,'M HLE'!K$1,FALSE)=0,"",VLOOKUP($F12,'M HLE'!$B$10:$L$468,'M HLE'!K$1,FALSE))</f>
        <v>64.349999999999994</v>
      </c>
      <c r="P12" s="15">
        <f>IF(VLOOKUP($F12,'M HLE'!$B$10:$L$468,'M HLE'!L$1,FALSE)=0,"",VLOOKUP($F12,'M HLE'!$B$10:$L$468,'M HLE'!L$1,FALSE))</f>
        <v>63.83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Cornwall to Rural as a Region</v>
      </c>
      <c r="G15" s="52"/>
      <c r="H15" s="53"/>
      <c r="I15" s="21">
        <f>100*((I12-I13))/I13</f>
        <v>-1.7244175360830454</v>
      </c>
      <c r="J15" s="21">
        <f>100*((J12-J13))/J13</f>
        <v>-2.8368032648552504</v>
      </c>
      <c r="K15" s="21">
        <f t="shared" ref="K15:P15" si="0">100*((K12-K13))/K13</f>
        <v>-0.69701138118915418</v>
      </c>
      <c r="L15" s="21">
        <f t="shared" si="0"/>
        <v>-0.65359477124182919</v>
      </c>
      <c r="M15" s="21">
        <f t="shared" si="0"/>
        <v>-2.4435580683886573</v>
      </c>
      <c r="N15" s="21">
        <f t="shared" si="0"/>
        <v>-2.7203736135435053</v>
      </c>
      <c r="O15" s="21">
        <f t="shared" si="0"/>
        <v>-3.6505704987298382E-2</v>
      </c>
      <c r="P15" s="21">
        <f t="shared" si="0"/>
        <v>-1.3660104459622344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Cornwall to England</v>
      </c>
      <c r="G16" s="41"/>
      <c r="H16" s="42"/>
      <c r="I16" s="21">
        <f>100*(I12-I14)/I14</f>
        <v>0.71225071225071679</v>
      </c>
      <c r="J16" s="21">
        <f>100*(J12-J14)/J14</f>
        <v>-6.3121350796905715E-2</v>
      </c>
      <c r="K16" s="21">
        <f t="shared" ref="K16:P16" si="1">100*(K12-K14)/K14</f>
        <v>1.9406752918901811</v>
      </c>
      <c r="L16" s="21">
        <f t="shared" si="1"/>
        <v>1.4373716632443478</v>
      </c>
      <c r="M16" s="21">
        <f t="shared" si="1"/>
        <v>-0.63111391606185807</v>
      </c>
      <c r="N16" s="21">
        <f t="shared" si="1"/>
        <v>-1.3731060606060566</v>
      </c>
      <c r="O16" s="21">
        <f t="shared" si="1"/>
        <v>1.8518518518518434</v>
      </c>
      <c r="P16" s="21">
        <f t="shared" si="1"/>
        <v>1.0928096293949916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Cornwall</v>
      </c>
      <c r="G21" s="12"/>
      <c r="H21" s="13"/>
      <c r="I21" s="14">
        <f>IF(VLOOKUP($F21,'F HLE'!$B$10:$L$468,'F HLE'!E$1,FALSE)=0,"",VLOOKUP($F21,'F HLE'!$B$10:$L$468,'F HLE'!E$1,FALSE))</f>
        <v>63.68</v>
      </c>
      <c r="J21" s="15">
        <f>IF(VLOOKUP($F21,'F HLE'!$B$10:$L$468,'F HLE'!F$1,FALSE)=0,"",VLOOKUP($F21,'F HLE'!$B$10:$L$468,'F HLE'!F$1,FALSE))</f>
        <v>65.540000000000006</v>
      </c>
      <c r="K21" s="15">
        <f>IF(VLOOKUP($F21,'F HLE'!$B$10:$L$468,'F HLE'!G$1,FALSE)=0,"",VLOOKUP($F21,'F HLE'!$B$10:$L$468,'F HLE'!G$1,FALSE))</f>
        <v>64.239999999999995</v>
      </c>
      <c r="L21" s="15">
        <f>IF(VLOOKUP($F21,'F HLE'!$B$10:$L$468,'F HLE'!H$1,FALSE)=0,"",VLOOKUP($F21,'F HLE'!$B$10:$L$468,'F HLE'!H$1,FALSE))</f>
        <v>62.4</v>
      </c>
      <c r="M21" s="15">
        <f>IF(VLOOKUP($F21,'F HLE'!$B$10:$L$468,'F HLE'!I$1,FALSE)=0,"",VLOOKUP($F21,'F HLE'!$B$10:$L$468,'F HLE'!I$1,FALSE))</f>
        <v>64.55</v>
      </c>
      <c r="N21" s="15">
        <f>IF(VLOOKUP($F21,'F HLE'!$B$10:$L$468,'F HLE'!J$1,FALSE)=0,"",VLOOKUP($F21,'F HLE'!$B$10:$L$468,'F HLE'!J$1,FALSE))</f>
        <v>62.3</v>
      </c>
      <c r="O21" s="15">
        <f>IF(VLOOKUP($F21,'F HLE'!$B$10:$L$468,'F HLE'!K$1,FALSE)=0,"",VLOOKUP($F21,'F HLE'!$B$10:$L$468,'F HLE'!K$1,FALSE))</f>
        <v>63.17</v>
      </c>
      <c r="P21" s="15">
        <f>IF(VLOOKUP($F21,'F HLE'!$B$10:$L$468,'F HLE'!L$1,FALSE)=0,"",VLOOKUP($F21,'F HLE'!$B$10:$L$468,'F HLE'!L$1,FALSE))</f>
        <v>65.98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Cornwall to Rural as a Region</v>
      </c>
      <c r="G24" s="52"/>
      <c r="H24" s="53"/>
      <c r="I24" s="21">
        <f>100*((I21-I22))/I22</f>
        <v>-2.8564890736432771</v>
      </c>
      <c r="J24" s="21">
        <f>100*((J21-J22))/J22</f>
        <v>0.56928907916339833</v>
      </c>
      <c r="K24" s="21">
        <f t="shared" ref="K24:P24" si="3">100*((K21-K22))/K22</f>
        <v>-2.1134593993325712</v>
      </c>
      <c r="L24" s="21">
        <f t="shared" si="3"/>
        <v>-4.8229157133705689</v>
      </c>
      <c r="M24" s="21">
        <f t="shared" si="3"/>
        <v>-1.5405735204392572</v>
      </c>
      <c r="N24" s="21">
        <f t="shared" si="3"/>
        <v>-4.6328825208759268</v>
      </c>
      <c r="O24" s="21">
        <f t="shared" si="3"/>
        <v>-1.8459243606078535</v>
      </c>
      <c r="P24" s="21">
        <f t="shared" si="3"/>
        <v>0.92928983899955997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Cornwall to England</v>
      </c>
      <c r="G25" s="41"/>
      <c r="H25" s="42"/>
      <c r="I25" s="21">
        <f>100*(I21-I23)/I23</f>
        <v>-0.25062656641604586</v>
      </c>
      <c r="J25" s="21">
        <f>100*(J21-J23)/J23</f>
        <v>2.6468285043069768</v>
      </c>
      <c r="K25" s="21">
        <f t="shared" ref="K25:P25" si="4">100*(K21-K23)/K23</f>
        <v>0.28098657508584546</v>
      </c>
      <c r="L25" s="21">
        <f t="shared" si="4"/>
        <v>-2.2096850023507346</v>
      </c>
      <c r="M25" s="21">
        <f t="shared" si="4"/>
        <v>1.2231456797867242</v>
      </c>
      <c r="N25" s="21">
        <f t="shared" si="4"/>
        <v>-2.4886523712631137</v>
      </c>
      <c r="O25" s="21">
        <f t="shared" si="4"/>
        <v>-0.55100755667506518</v>
      </c>
      <c r="P25" s="21">
        <f t="shared" si="4"/>
        <v>3.3035854078597255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Cornwall</v>
      </c>
      <c r="G30" s="12"/>
      <c r="H30" s="13"/>
      <c r="I30" s="14">
        <f>IF(VLOOKUP($F30,SMOKING!$B$10:$L$468,SMOKING!E$1,FALSE)=0,"",VLOOKUP($F30,SMOKING!$B$10:$L$468,SMOKING!E$1,FALSE))</f>
        <v>20.5</v>
      </c>
      <c r="J30" s="15">
        <f>IF(VLOOKUP($F30,SMOKING!$B$10:$L$468,SMOKING!F$1,FALSE)=0,"",VLOOKUP($F30,SMOKING!$B$10:$L$468,SMOKING!F$1,FALSE))</f>
        <v>18.100000000000001</v>
      </c>
      <c r="K30" s="15">
        <f>IF(VLOOKUP($F30,SMOKING!$B$10:$L$468,SMOKING!G$1,FALSE)=0,"",VLOOKUP($F30,SMOKING!$B$10:$L$468,SMOKING!G$1,FALSE))</f>
        <v>18.399999999999999</v>
      </c>
      <c r="L30" s="15">
        <f>IF(VLOOKUP($F30,SMOKING!$B$10:$L$468,SMOKING!H$1,FALSE)=0,"",VLOOKUP($F30,SMOKING!$B$10:$L$468,SMOKING!H$1,FALSE))</f>
        <v>18.100000000000001</v>
      </c>
      <c r="M30" s="15">
        <f>IF(VLOOKUP($F30,SMOKING!$B$10:$L$468,SMOKING!I$1,FALSE)=0,"",VLOOKUP($F30,SMOKING!$B$10:$L$468,SMOKING!I$1,FALSE))</f>
        <v>15.7</v>
      </c>
      <c r="N30" s="15">
        <f>IF(VLOOKUP($F30,SMOKING!$B$10:$L$468,SMOKING!J$1,FALSE)=0,"",VLOOKUP($F30,SMOKING!$B$10:$L$468,SMOKING!J$1,FALSE))</f>
        <v>14.8</v>
      </c>
      <c r="O30" s="15">
        <f>IF(VLOOKUP($F30,SMOKING!$B$10:$L$468,SMOKING!K$1,FALSE)=0,"",VLOOKUP($F30,SMOKING!$B$10:$L$468,SMOKING!K$1,FALSE))</f>
        <v>13.8</v>
      </c>
      <c r="P30" s="15">
        <f>IF(VLOOKUP($F30,SMOKING!$B$10:$L$468,SMOKING!L$1,FALSE)=0,"",VLOOKUP($F30,SMOKING!$B$10:$L$468,SMOKING!L$1,FALSE))</f>
        <v>15.2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Cornwall to Rural as a Region</v>
      </c>
      <c r="G33" s="52"/>
      <c r="H33" s="53"/>
      <c r="I33" s="21">
        <f>((I30-I31))</f>
        <v>3.2275862068965466</v>
      </c>
      <c r="J33" s="21">
        <f>((J30-J31))</f>
        <v>1.9908045977011568</v>
      </c>
      <c r="K33" s="21">
        <f t="shared" ref="K33:P33" si="6">((K30-K31))</f>
        <v>2.832183908045975</v>
      </c>
      <c r="L33" s="21">
        <f t="shared" si="6"/>
        <v>3.2068965517241388</v>
      </c>
      <c r="M33" s="21">
        <f t="shared" si="6"/>
        <v>2.37816091954023</v>
      </c>
      <c r="N33" s="21">
        <f t="shared" si="6"/>
        <v>1.9643678160919524</v>
      </c>
      <c r="O33" s="21">
        <f t="shared" si="6"/>
        <v>1.187356321839081</v>
      </c>
      <c r="P33" s="21">
        <f t="shared" si="6"/>
        <v>2.4735632183908081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Cornwall to England</v>
      </c>
      <c r="G34" s="41"/>
      <c r="H34" s="42"/>
      <c r="I34" s="21">
        <f>(I30-I32)</f>
        <v>1.1999999999999993</v>
      </c>
      <c r="J34" s="21">
        <f>(J30-J32)</f>
        <v>-0.29999999999999716</v>
      </c>
      <c r="K34" s="21">
        <f t="shared" ref="K34:P34" si="7">(K30-K32)</f>
        <v>0.59999999999999787</v>
      </c>
      <c r="L34" s="21">
        <f t="shared" si="7"/>
        <v>1.2000000000000028</v>
      </c>
      <c r="M34" s="21">
        <f t="shared" si="7"/>
        <v>0.19999999999999929</v>
      </c>
      <c r="N34" s="21">
        <f t="shared" si="7"/>
        <v>-9.9999999999999645E-2</v>
      </c>
      <c r="O34" s="21">
        <f t="shared" si="7"/>
        <v>-0.59999999999999964</v>
      </c>
      <c r="P34" s="21">
        <f t="shared" si="7"/>
        <v>1.2999999999999989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Cornwall</v>
      </c>
      <c r="G39" s="12"/>
      <c r="H39" s="13"/>
      <c r="I39" s="14">
        <f>IF(VLOOKUP($F39,'CHILD OBESITY'!$B$10:$L$468,'CHILD OBESITY'!E$1,FALSE)=0,"",VLOOKUP($F39,'CHILD OBESITY'!$B$10:$L$468,'CHILD OBESITY'!E$1,FALSE))</f>
        <v>17.399999999999999</v>
      </c>
      <c r="J39" s="15">
        <f>IF(VLOOKUP($F39,'CHILD OBESITY'!$B$10:$L$468,'CHILD OBESITY'!F$1,FALSE)=0,"",VLOOKUP($F39,'CHILD OBESITY'!$B$10:$L$468,'CHILD OBESITY'!F$1,FALSE))</f>
        <v>17</v>
      </c>
      <c r="K39" s="15">
        <f>IF(VLOOKUP($F39,'CHILD OBESITY'!$B$10:$L$468,'CHILD OBESITY'!G$1,FALSE)=0,"",VLOOKUP($F39,'CHILD OBESITY'!$B$10:$L$468,'CHILD OBESITY'!G$1,FALSE))</f>
        <v>16.2</v>
      </c>
      <c r="L39" s="15">
        <f>IF(VLOOKUP($F39,'CHILD OBESITY'!$B$10:$L$468,'CHILD OBESITY'!H$1,FALSE)=0,"",VLOOKUP($F39,'CHILD OBESITY'!$B$10:$L$468,'CHILD OBESITY'!H$1,FALSE))</f>
        <v>16.2</v>
      </c>
      <c r="M39" s="15">
        <f>IF(VLOOKUP($F39,'CHILD OBESITY'!$B$10:$L$468,'CHILD OBESITY'!I$1,FALSE)=0,"",VLOOKUP($F39,'CHILD OBESITY'!$B$10:$L$468,'CHILD OBESITY'!I$1,FALSE))</f>
        <v>16.399999999999999</v>
      </c>
      <c r="N39" s="15">
        <f>IF(VLOOKUP($F39,'CHILD OBESITY'!$B$10:$L$468,'CHILD OBESITY'!J$1,FALSE)=0,"",VLOOKUP($F39,'CHILD OBESITY'!$B$10:$L$468,'CHILD OBESITY'!J$1,FALSE))</f>
        <v>16.8</v>
      </c>
      <c r="O39" s="15">
        <f>IF(VLOOKUP($F39,'CHILD OBESITY'!$B$10:$L$468,'CHILD OBESITY'!K$1,FALSE)=0,"",VLOOKUP($F39,'CHILD OBESITY'!$B$10:$L$468,'CHILD OBESITY'!K$1,FALSE))</f>
        <v>16.5</v>
      </c>
      <c r="P39" s="15">
        <f>IF(VLOOKUP($F39,'CHILD OBESITY'!$B$10:$L$468,'CHILD OBESITY'!L$1,FALSE)=0,"",VLOOKUP($F39,'CHILD OBESITY'!$B$10:$L$468,'CHILD OBESITY'!L$1,FALSE))</f>
        <v>16.3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Cornwall to Rural as a Region</v>
      </c>
      <c r="G42" s="52"/>
      <c r="H42" s="53"/>
      <c r="I42" s="21">
        <f>((I39-I40))</f>
        <v>1.091111111111104</v>
      </c>
      <c r="J42" s="21">
        <f>((J39-J40))</f>
        <v>0.53444444444444983</v>
      </c>
      <c r="K42" s="21">
        <f t="shared" ref="K42:P42" si="9">((K39-K40))</f>
        <v>-0.37777777777777999</v>
      </c>
      <c r="L42" s="21">
        <f t="shared" si="9"/>
        <v>-0.19555555555555415</v>
      </c>
      <c r="M42" s="21">
        <f t="shared" si="9"/>
        <v>8.5555555555558271E-2</v>
      </c>
      <c r="N42" s="21">
        <f t="shared" si="9"/>
        <v>0.45666666666667055</v>
      </c>
      <c r="O42" s="21">
        <f t="shared" si="9"/>
        <v>0.15222222222223181</v>
      </c>
      <c r="P42" s="21">
        <f t="shared" si="9"/>
        <v>-0.24333333333333584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Cornwall to England</v>
      </c>
      <c r="G43" s="41"/>
      <c r="H43" s="42"/>
      <c r="I43" s="21">
        <f>(I39-I41)</f>
        <v>-1.3000000000000007</v>
      </c>
      <c r="J43" s="21">
        <f>(J39-J41)</f>
        <v>-2</v>
      </c>
      <c r="K43" s="21">
        <f t="shared" ref="K43:P43" si="10">(K39-K41)</f>
        <v>-2.9000000000000021</v>
      </c>
      <c r="L43" s="21">
        <f t="shared" si="10"/>
        <v>-2.9000000000000021</v>
      </c>
      <c r="M43" s="21">
        <f t="shared" si="10"/>
        <v>-2.6000000000000014</v>
      </c>
      <c r="N43" s="21">
        <f t="shared" si="10"/>
        <v>-2.5</v>
      </c>
      <c r="O43" s="21">
        <f t="shared" si="10"/>
        <v>-3.1000000000000014</v>
      </c>
      <c r="P43" s="21">
        <f t="shared" si="10"/>
        <v>-3.6999999999999993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Cornwall</v>
      </c>
      <c r="G48" s="12"/>
      <c r="H48" s="13"/>
      <c r="I48" s="14">
        <f>IF(VLOOKUP($F48,'ADULT OBESITY'!$B$10:$L$468,'ADULT OBESITY'!E$1,FALSE)=0,"",VLOOKUP($F48,'ADULT OBESITY'!$B$10:$L$468,'ADULT OBESITY'!E$1,FALSE))</f>
        <v>60.816932178670001</v>
      </c>
      <c r="J48" s="15">
        <f>IF(VLOOKUP($F48,'ADULT OBESITY'!$B$10:$L$468,'ADULT OBESITY'!F$1,FALSE)=0,"",VLOOKUP($F48,'ADULT OBESITY'!$B$10:$L$468,'ADULT OBESITY'!F$1,FALSE))</f>
        <v>64.255939453567706</v>
      </c>
      <c r="K48" s="15">
        <f>IF(VLOOKUP($F48,'ADULT OBESITY'!$B$10:$L$468,'ADULT OBESITY'!G$1,FALSE)=0,"",VLOOKUP($F48,'ADULT OBESITY'!$B$10:$L$468,'ADULT OBESITY'!G$1,FALSE))</f>
        <v>55.002054956665603</v>
      </c>
      <c r="L48" s="15">
        <f>IF(VLOOKUP($F48,'ADULT OBESITY'!$B$10:$L$468,'ADULT OBESITY'!H$1,FALSE)=0,"",VLOOKUP($F48,'ADULT OBESITY'!$B$10:$L$468,'ADULT OBESITY'!H$1,FALSE))</f>
        <v>62.718150387486503</v>
      </c>
      <c r="M48" s="15">
        <f>IF(VLOOKUP($F48,'ADULT OBESITY'!$B$10:$L$468,'ADULT OBESITY'!I$1,FALSE)=0,"",VLOOKUP($F48,'ADULT OBESITY'!$B$10:$L$468,'ADULT OBESITY'!I$1,FALSE))</f>
        <v>63.423621307118502</v>
      </c>
      <c r="N48" s="15">
        <f>IF(VLOOKUP($F48,'ADULT OBESITY'!$B$10:$L$468,'ADULT OBESITY'!J$1,FALSE)=0,"",VLOOKUP($F48,'ADULT OBESITY'!$B$10:$L$468,'ADULT OBESITY'!J$1,FALSE))</f>
        <v>62.7067188253369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Cornwall to Rural as a Region</v>
      </c>
      <c r="G51" s="52"/>
      <c r="H51" s="53"/>
      <c r="I51" s="21">
        <f>((I48-I49))</f>
        <v>-0.7474836408915877</v>
      </c>
      <c r="J51" s="21">
        <f>((J48-J49))</f>
        <v>2.8255623229640037</v>
      </c>
      <c r="K51" s="21">
        <f t="shared" ref="K51:N51" si="12">((K48-K49))</f>
        <v>-7.2639129193990755</v>
      </c>
      <c r="L51" s="21">
        <f t="shared" si="12"/>
        <v>0.36355738567826279</v>
      </c>
      <c r="M51" s="21">
        <f t="shared" si="12"/>
        <v>1.2424541268753515</v>
      </c>
      <c r="N51" s="21">
        <f t="shared" si="12"/>
        <v>-0.86400877712563329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Cornwall to England</v>
      </c>
      <c r="G52" s="41"/>
      <c r="H52" s="42"/>
      <c r="I52" s="21">
        <f>(I48-I50)</f>
        <v>-0.56944590617349888</v>
      </c>
      <c r="J52" s="21">
        <f>(J48-J50)</f>
        <v>2.8059066901383076</v>
      </c>
      <c r="K52" s="21">
        <f t="shared" ref="K52:N52" si="13">(K48-K50)</f>
        <v>-7.0144634787785947</v>
      </c>
      <c r="L52" s="21">
        <f t="shared" si="13"/>
        <v>0.59073597522790067</v>
      </c>
      <c r="M52" s="21">
        <f t="shared" si="13"/>
        <v>0.66705783587489975</v>
      </c>
      <c r="N52" s="21">
        <f t="shared" si="13"/>
        <v>-0.74537161343369718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Cornwall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33.040568172619203</v>
      </c>
      <c r="J57" s="15">
        <f>IF(VLOOKUP($F57,'UNDER 75 MORTALITY'!$B$10:$L$468,'UNDER 75 MORTALITY'!F$1,FALSE)=0,"",VLOOKUP($F57,'UNDER 75 MORTALITY'!$B$10:$L$468,'UNDER 75 MORTALITY'!F$1,FALSE))</f>
        <v>30.985677947539799</v>
      </c>
      <c r="K57" s="15">
        <f>IF(VLOOKUP($F57,'UNDER 75 MORTALITY'!$B$10:$L$468,'UNDER 75 MORTALITY'!G$1,FALSE)=0,"",VLOOKUP($F57,'UNDER 75 MORTALITY'!$B$10:$L$468,'UNDER 75 MORTALITY'!G$1,FALSE))</f>
        <v>28.239828387176502</v>
      </c>
      <c r="L57" s="15">
        <f>IF(VLOOKUP($F57,'UNDER 75 MORTALITY'!$B$10:$L$468,'UNDER 75 MORTALITY'!H$1,FALSE)=0,"",VLOOKUP($F57,'UNDER 75 MORTALITY'!$B$10:$L$468,'UNDER 75 MORTALITY'!H$1,FALSE))</f>
        <v>27.724923821709101</v>
      </c>
      <c r="M57" s="15">
        <f>IF(VLOOKUP($F57,'UNDER 75 MORTALITY'!$B$10:$L$468,'UNDER 75 MORTALITY'!I$1,FALSE)=0,"",VLOOKUP($F57,'UNDER 75 MORTALITY'!$B$10:$L$468,'UNDER 75 MORTALITY'!I$1,FALSE))</f>
        <v>27.27551507491</v>
      </c>
      <c r="N57" s="15">
        <f>IF(VLOOKUP($F57,'UNDER 75 MORTALITY'!$B$10:$L$468,'UNDER 75 MORTALITY'!J$1,FALSE)=0,"",VLOOKUP($F57,'UNDER 75 MORTALITY'!$B$10:$L$468,'UNDER 75 MORTALITY'!J$1,FALSE))</f>
        <v>28.030278031515302</v>
      </c>
      <c r="O57" s="15">
        <f>IF(VLOOKUP($F57,'UNDER 75 MORTALITY'!$B$10:$L$468,'UNDER 75 MORTALITY'!K$1,FALSE)=0,"",VLOOKUP($F57,'UNDER 75 MORTALITY'!$B$10:$L$468,'UNDER 75 MORTALITY'!K$1,FALSE))</f>
        <v>27.1246396465605</v>
      </c>
      <c r="P57" s="15">
        <f>IF(VLOOKUP($F57,'UNDER 75 MORTALITY'!$B$10:$L$468,'UNDER 75 MORTALITY'!L$1,FALSE)=0,"",VLOOKUP($F57,'UNDER 75 MORTALITY'!$B$10:$L$468,'UNDER 75 MORTALITY'!L$1,FALSE))</f>
        <v>26.399507466956798</v>
      </c>
      <c r="Q57" s="15">
        <f>IF(VLOOKUP($F57,'UNDER 75 MORTALITY'!$B$10:$N$468,'UNDER 75 MORTALITY'!M$1,FALSE)=0,"",VLOOKUP($F57,'UNDER 75 MORTALITY'!$B$10:$N$468,'UNDER 75 MORTALITY'!M$1,FALSE))</f>
        <v>26.278941017478001</v>
      </c>
      <c r="R57" s="15">
        <f>IF(VLOOKUP($F57,'UNDER 75 MORTALITY'!$B$10:$N$468,'UNDER 75 MORTALITY'!N$1,FALSE)=0,"",VLOOKUP($F57,'UNDER 75 MORTALITY'!$B$10:$N$468,'UNDER 75 MORTALITY'!N$1,FALSE))</f>
        <v>26.971367726925202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Cornwall to Rural as a Region</v>
      </c>
      <c r="G60" s="52"/>
      <c r="H60" s="53"/>
      <c r="I60" s="21">
        <f>((I57-I58))</f>
        <v>2.2827908748090593</v>
      </c>
      <c r="J60" s="21">
        <f>((J57-J58))</f>
        <v>1.7981930861033071</v>
      </c>
      <c r="K60" s="21">
        <f t="shared" ref="K60:N60" si="15">((K57-K58))</f>
        <v>0.32016526597260508</v>
      </c>
      <c r="L60" s="21">
        <f t="shared" si="15"/>
        <v>1.2066746476502566</v>
      </c>
      <c r="M60" s="21">
        <f t="shared" si="15"/>
        <v>2.0882458347951598</v>
      </c>
      <c r="N60" s="21">
        <f t="shared" si="15"/>
        <v>3.3223688606921087</v>
      </c>
      <c r="O60" s="21">
        <f t="shared" ref="O60:R60" si="16">((O57-O58))</f>
        <v>3.0209496922091716</v>
      </c>
      <c r="P60" s="21">
        <f t="shared" si="16"/>
        <v>2.5558765235766074</v>
      </c>
      <c r="Q60" s="21">
        <f t="shared" si="16"/>
        <v>2.7496564733722764</v>
      </c>
      <c r="R60" s="21">
        <f t="shared" si="16"/>
        <v>3.8773528504238257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Cornwall to England</v>
      </c>
      <c r="G61" s="41"/>
      <c r="H61" s="42"/>
      <c r="I61" s="21">
        <f>(I57-I59)</f>
        <v>-4.1313255169250951</v>
      </c>
      <c r="J61" s="21">
        <f>(J57-J59)</f>
        <v>-3.9686144847225009</v>
      </c>
      <c r="K61" s="21">
        <f t="shared" ref="K61:N61" si="17">(K57-K59)</f>
        <v>-5.1478820848593969</v>
      </c>
      <c r="L61" s="21">
        <f t="shared" si="17"/>
        <v>-4.2369546746162996</v>
      </c>
      <c r="M61" s="21">
        <f t="shared" si="17"/>
        <v>-3.6634878735715013</v>
      </c>
      <c r="N61" s="21">
        <f t="shared" si="17"/>
        <v>-2.2700104745004985</v>
      </c>
      <c r="O61" s="21">
        <f t="shared" ref="O61:R61" si="18">(O57-O59)</f>
        <v>-2.5084092019123005</v>
      </c>
      <c r="P61" s="21">
        <f t="shared" si="18"/>
        <v>-2.6698589496562022</v>
      </c>
      <c r="Q61" s="21">
        <f t="shared" si="18"/>
        <v>-2.3685637698451991</v>
      </c>
      <c r="R61" s="21">
        <f t="shared" si="18"/>
        <v>-1.0838072777018972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nc55CAoDx2G7qilQw3onWzbYl1qxamVLVhLEqHVuImd0+iQUo9k46A1hHF3P8RnSGP+aqqrEDbQ3/xn+t5EoWA==" saltValue="CyJXBcm8BNt36reivjnS0g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2022-11-21T16:36:37Z</dcterms:modified>
</cp:coreProperties>
</file>