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893E12DE-8759-4057-8F30-7B95EEEC5614}" xr6:coauthVersionLast="47" xr6:coauthVersionMax="47" xr10:uidLastSave="{FBCD5D79-B383-4989-9391-07D5A12CAEAB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N42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<sst xmlns="http://schemas.openxmlformats.org/spreadsheetml/2006/main" count="69488" uniqueCount="1474">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</sst>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North Yorkshire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63.24</c:v>
                </c:pt>
                <c:pt idx="1">
                  <c:v>65.489999999999995</c:v>
                </c:pt>
                <c:pt idx="2">
                  <c:v>67.28</c:v>
                </c:pt>
                <c:pt idx="3">
                  <c:v>66.89</c:v>
                </c:pt>
                <c:pt idx="4">
                  <c:v>64.86</c:v>
                </c:pt>
                <c:pt idx="5">
                  <c:v>65.7</c:v>
                </c:pt>
                <c:pt idx="6">
                  <c:v>65.73</c:v>
                </c:pt>
                <c:pt idx="7">
                  <c:v>67.25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North Yorkshire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66.290000000000006</c:v>
                </c:pt>
                <c:pt idx="1">
                  <c:v>66.97</c:v>
                </c:pt>
                <c:pt idx="2">
                  <c:v>68.34</c:v>
                </c:pt>
                <c:pt idx="3">
                  <c:v>66.760000000000005</c:v>
                </c:pt>
                <c:pt idx="4">
                  <c:v>68.11</c:v>
                </c:pt>
                <c:pt idx="5">
                  <c:v>68.37</c:v>
                </c:pt>
                <c:pt idx="6">
                  <c:v>65.02</c:v>
                </c:pt>
                <c:pt idx="7">
                  <c:v>66.400000000000006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Craven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11.6</c:v>
                </c:pt>
                <c:pt idx="1">
                  <c:v>17.2</c:v>
                </c:pt>
                <c:pt idx="2">
                  <c:v>13.4</c:v>
                </c:pt>
                <c:pt idx="3">
                  <c:v>14.6</c:v>
                </c:pt>
                <c:pt idx="4">
                  <c:v>10.1</c:v>
                </c:pt>
                <c:pt idx="5">
                  <c:v>7.4</c:v>
                </c:pt>
                <c:pt idx="6">
                  <c:v>12.8</c:v>
                </c:pt>
                <c:pt idx="7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Craven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14.7</c:v>
                </c:pt>
                <c:pt idx="1">
                  <c:v>13.7</c:v>
                </c:pt>
                <c:pt idx="2">
                  <c:v>13.6</c:v>
                </c:pt>
                <c:pt idx="3">
                  <c:v>13.8</c:v>
                </c:pt>
                <c:pt idx="4">
                  <c:v>14.2</c:v>
                </c:pt>
                <c:pt idx="5">
                  <c:v>14.6</c:v>
                </c:pt>
                <c:pt idx="6">
                  <c:v>15.5</c:v>
                </c:pt>
                <c:pt idx="7">
                  <c:v>16.899999999999999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Craven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57.256280439571697</c:v>
                </c:pt>
                <c:pt idx="1">
                  <c:v>55.906735977090499</c:v>
                </c:pt>
                <c:pt idx="2">
                  <c:v>57.178310964847697</c:v>
                </c:pt>
                <c:pt idx="3">
                  <c:v>60.728483625894597</c:v>
                </c:pt>
                <c:pt idx="4">
                  <c:v>53.691711632091497</c:v>
                </c:pt>
                <c:pt idx="5">
                  <c:v>54.9569575694251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Craven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32.250019617632702</c:v>
                </c:pt>
                <c:pt idx="1">
                  <c:v>28.9284888649252</c:v>
                </c:pt>
                <c:pt idx="2">
                  <c:v>25.453295219131899</c:v>
                </c:pt>
                <c:pt idx="3">
                  <c:v>20.246946341961799</c:v>
                </c:pt>
                <c:pt idx="4">
                  <c:v>18.013421041992299</c:v>
                </c:pt>
                <c:pt idx="5">
                  <c:v>17.861321291101302</c:v>
                </c:pt>
                <c:pt idx="6">
                  <c:v>20.2801269181005</c:v>
                </c:pt>
                <c:pt idx="7">
                  <c:v>18.4664403006418</c:v>
                </c:pt>
                <c:pt idx="8">
                  <c:v>19.3745558806676</c:v>
                </c:pt>
                <c:pt idx="9">
                  <c:v>18.5490107962769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North Yorkshire from 2011-13 to 2018-20 experienced some fluctuation but was generally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North Yorkshire from 2011-13 to 2018-20 experienced some fluctuation but was consistently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Craven from 2012 to 2019 was generally below or in line with the rural situation.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Craven grew at a faster rate than both 'Rural as a Region' and England thus taking it above the rural level and narrowing the gap to the England position.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Craven from 2015/16 to 2020/21 was consistently below both the rural and England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Craven from 2008-10 to 2017-19 dropped in the first part of the period from being between the rural and England situations to being markedly lower than the rural level.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76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North Yorkshire</v>
      </c>
      <c r="G12" s="12"/>
      <c r="H12" s="13"/>
      <c r="I12" s="14">
        <f>IF(VLOOKUP($F12,'M HLE'!$B$10:$L$468,'M HLE'!E$1,FALSE)=0,"",VLOOKUP($F12,'M HLE'!$B$10:$L$468,'M HLE'!E$1,FALSE))</f>
        <v>63.24</v>
      </c>
      <c r="J12" s="15">
        <f>IF(VLOOKUP($F12,'M HLE'!$B$10:$L$468,'M HLE'!F$1,FALSE)=0,"",VLOOKUP($F12,'M HLE'!$B$10:$L$468,'M HLE'!F$1,FALSE))</f>
        <v>65.489999999999995</v>
      </c>
      <c r="K12" s="15">
        <f>IF(VLOOKUP($F12,'M HLE'!$B$10:$L$468,'M HLE'!G$1,FALSE)=0,"",VLOOKUP($F12,'M HLE'!$B$10:$L$468,'M HLE'!G$1,FALSE))</f>
        <v>67.28</v>
      </c>
      <c r="L12" s="15">
        <f>IF(VLOOKUP($F12,'M HLE'!$B$10:$L$468,'M HLE'!H$1,FALSE)=0,"",VLOOKUP($F12,'M HLE'!$B$10:$L$468,'M HLE'!H$1,FALSE))</f>
        <v>66.89</v>
      </c>
      <c r="M12" s="15">
        <f>IF(VLOOKUP($F12,'M HLE'!$B$10:$L$468,'M HLE'!I$1,FALSE)=0,"",VLOOKUP($F12,'M HLE'!$B$10:$L$468,'M HLE'!I$1,FALSE))</f>
        <v>64.86</v>
      </c>
      <c r="N12" s="15">
        <f>IF(VLOOKUP($F12,'M HLE'!$B$10:$L$468,'M HLE'!J$1,FALSE)=0,"",VLOOKUP($F12,'M HLE'!$B$10:$L$468,'M HLE'!J$1,FALSE))</f>
        <v>65.7</v>
      </c>
      <c r="O12" s="15">
        <f>IF(VLOOKUP($F12,'M HLE'!$B$10:$L$468,'M HLE'!K$1,FALSE)=0,"",VLOOKUP($F12,'M HLE'!$B$10:$L$468,'M HLE'!K$1,FALSE))</f>
        <v>65.73</v>
      </c>
      <c r="P12" s="15">
        <f>IF(VLOOKUP($F12,'M HLE'!$B$10:$L$468,'M HLE'!L$1,FALSE)=0,"",VLOOKUP($F12,'M HLE'!$B$10:$L$468,'M HLE'!L$1,FALSE))</f>
        <v>67.25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North Yorkshire to Rural as a Region</v>
      </c>
      <c r="G15" s="52"/>
      <c r="H15" s="53"/>
      <c r="I15" s="21">
        <f>100*((I12-I13))/I13</f>
        <v>-2.3267666978137962</v>
      </c>
      <c r="J15" s="21">
        <f>100*((J12-J13))/J13</f>
        <v>0.47714754752296418</v>
      </c>
      <c r="K15" s="21">
        <f t="shared" ref="K15:P15" si="0">100*((K12-K13))/K13</f>
        <v>3.4066719435628214</v>
      </c>
      <c r="L15" s="21">
        <f t="shared" si="0"/>
        <v>3.4768147890319874</v>
      </c>
      <c r="M15" s="21">
        <f t="shared" si="0"/>
        <v>0.46857452658481952</v>
      </c>
      <c r="N15" s="21">
        <f t="shared" si="0"/>
        <v>2.2767075306479723</v>
      </c>
      <c r="O15" s="21">
        <f t="shared" si="0"/>
        <v>2.1072335666073947</v>
      </c>
      <c r="P15" s="21">
        <f t="shared" si="0"/>
        <v>3.9187810983712974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North Yorkshire to England</v>
      </c>
      <c r="G16" s="41"/>
      <c r="H16" s="42"/>
      <c r="I16" s="21">
        <f>100*(I12-I14)/I14</f>
        <v>9.4966761633431901E-2</v>
      </c>
      <c r="J16" s="21">
        <f>100*(J12-J14)/J14</f>
        <v>3.34543159223607</v>
      </c>
      <c r="K16" s="21">
        <f t="shared" ref="K16:P16" si="1">100*(K12-K14)/K14</f>
        <v>6.1533606816030275</v>
      </c>
      <c r="L16" s="21">
        <f t="shared" si="1"/>
        <v>5.6547148949612982</v>
      </c>
      <c r="M16" s="21">
        <f t="shared" si="1"/>
        <v>2.335121489428837</v>
      </c>
      <c r="N16" s="21">
        <f t="shared" si="1"/>
        <v>3.6931818181818237</v>
      </c>
      <c r="O16" s="21">
        <f t="shared" si="1"/>
        <v>4.0360873694207093</v>
      </c>
      <c r="P16" s="21">
        <f t="shared" si="1"/>
        <v>6.5093443142223624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North Yorkshire</v>
      </c>
      <c r="G21" s="12"/>
      <c r="H21" s="13"/>
      <c r="I21" s="14">
        <f>IF(VLOOKUP($F21,'F HLE'!$B$10:$L$468,'F HLE'!E$1,FALSE)=0,"",VLOOKUP($F21,'F HLE'!$B$10:$L$468,'F HLE'!E$1,FALSE))</f>
        <v>66.290000000000006</v>
      </c>
      <c r="J21" s="15">
        <f>IF(VLOOKUP($F21,'F HLE'!$B$10:$L$468,'F HLE'!F$1,FALSE)=0,"",VLOOKUP($F21,'F HLE'!$B$10:$L$468,'F HLE'!F$1,FALSE))</f>
        <v>66.97</v>
      </c>
      <c r="K21" s="15">
        <f>IF(VLOOKUP($F21,'F HLE'!$B$10:$L$468,'F HLE'!G$1,FALSE)=0,"",VLOOKUP($F21,'F HLE'!$B$10:$L$468,'F HLE'!G$1,FALSE))</f>
        <v>68.34</v>
      </c>
      <c r="L21" s="15">
        <f>IF(VLOOKUP($F21,'F HLE'!$B$10:$L$468,'F HLE'!H$1,FALSE)=0,"",VLOOKUP($F21,'F HLE'!$B$10:$L$468,'F HLE'!H$1,FALSE))</f>
        <v>66.760000000000005</v>
      </c>
      <c r="M21" s="15">
        <f>IF(VLOOKUP($F21,'F HLE'!$B$10:$L$468,'F HLE'!I$1,FALSE)=0,"",VLOOKUP($F21,'F HLE'!$B$10:$L$468,'F HLE'!I$1,FALSE))</f>
        <v>68.11</v>
      </c>
      <c r="N21" s="15">
        <f>IF(VLOOKUP($F21,'F HLE'!$B$10:$L$468,'F HLE'!J$1,FALSE)=0,"",VLOOKUP($F21,'F HLE'!$B$10:$L$468,'F HLE'!J$1,FALSE))</f>
        <v>68.37</v>
      </c>
      <c r="O21" s="15">
        <f>IF(VLOOKUP($F21,'F HLE'!$B$10:$L$468,'F HLE'!K$1,FALSE)=0,"",VLOOKUP($F21,'F HLE'!$B$10:$L$468,'F HLE'!K$1,FALSE))</f>
        <v>65.02</v>
      </c>
      <c r="P21" s="15">
        <f>IF(VLOOKUP($F21,'F HLE'!$B$10:$L$468,'F HLE'!L$1,FALSE)=0,"",VLOOKUP($F21,'F HLE'!$B$10:$L$468,'F HLE'!L$1,FALSE))</f>
        <v>66.400000000000006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North Yorkshire to Rural as a Region</v>
      </c>
      <c r="G24" s="52"/>
      <c r="H24" s="53"/>
      <c r="I24" s="21">
        <f>100*((I21-I22))/I22</f>
        <v>1.1250524388848588</v>
      </c>
      <c r="J24" s="21">
        <f>100*((J21-J22))/J22</f>
        <v>2.7635839125964607</v>
      </c>
      <c r="K24" s="21">
        <f t="shared" ref="K24:P24" si="3">100*((K21-K22))/K22</f>
        <v>4.1339692504609733</v>
      </c>
      <c r="L24" s="21">
        <f t="shared" si="3"/>
        <v>1.8272779964003434</v>
      </c>
      <c r="M24" s="21">
        <f t="shared" si="3"/>
        <v>3.8895668090299367</v>
      </c>
      <c r="N24" s="21">
        <f t="shared" si="3"/>
        <v>4.6589056508461253</v>
      </c>
      <c r="O24" s="21">
        <f t="shared" si="3"/>
        <v>1.0286211504397151</v>
      </c>
      <c r="P24" s="21">
        <f t="shared" si="3"/>
        <v>1.5717618264560618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North Yorkshire to England</v>
      </c>
      <c r="G25" s="41"/>
      <c r="H25" s="42"/>
      <c r="I25" s="21">
        <f>100*(I21-I23)/I23</f>
        <v>3.8377192982456183</v>
      </c>
      <c r="J25" s="21">
        <f>100*(J21-J23)/J23</f>
        <v>4.8864526233359395</v>
      </c>
      <c r="K25" s="21">
        <f t="shared" ref="K25:P25" si="4">100*(K21-K23)/K23</f>
        <v>6.6812363409303792</v>
      </c>
      <c r="L25" s="21">
        <f t="shared" si="4"/>
        <v>4.6230998276132311</v>
      </c>
      <c r="M25" s="21">
        <f t="shared" si="4"/>
        <v>6.8057080131723326</v>
      </c>
      <c r="N25" s="21">
        <f t="shared" si="4"/>
        <v>7.0120519643136703</v>
      </c>
      <c r="O25" s="21">
        <f t="shared" si="4"/>
        <v>2.3614609571788301</v>
      </c>
      <c r="P25" s="21">
        <f t="shared" si="4"/>
        <v>3.9611711288555007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Craven</v>
      </c>
      <c r="G30" s="12"/>
      <c r="H30" s="13"/>
      <c r="I30" s="14">
        <f>IF(VLOOKUP($F30,SMOKING!$B$10:$L$468,SMOKING!E$1,FALSE)=0,"",VLOOKUP($F30,SMOKING!$B$10:$L$468,SMOKING!E$1,FALSE))</f>
        <v>11.6</v>
      </c>
      <c r="J30" s="15">
        <f>IF(VLOOKUP($F30,SMOKING!$B$10:$L$468,SMOKING!F$1,FALSE)=0,"",VLOOKUP($F30,SMOKING!$B$10:$L$468,SMOKING!F$1,FALSE))</f>
        <v>17.2</v>
      </c>
      <c r="K30" s="15">
        <f>IF(VLOOKUP($F30,SMOKING!$B$10:$L$468,SMOKING!G$1,FALSE)=0,"",VLOOKUP($F30,SMOKING!$B$10:$L$468,SMOKING!G$1,FALSE))</f>
        <v>13.4</v>
      </c>
      <c r="L30" s="15">
        <f>IF(VLOOKUP($F30,SMOKING!$B$10:$L$468,SMOKING!H$1,FALSE)=0,"",VLOOKUP($F30,SMOKING!$B$10:$L$468,SMOKING!H$1,FALSE))</f>
        <v>14.6</v>
      </c>
      <c r="M30" s="15">
        <f>IF(VLOOKUP($F30,SMOKING!$B$10:$L$468,SMOKING!I$1,FALSE)=0,"",VLOOKUP($F30,SMOKING!$B$10:$L$468,SMOKING!I$1,FALSE))</f>
        <v>10.1</v>
      </c>
      <c r="N30" s="15">
        <f>IF(VLOOKUP($F30,SMOKING!$B$10:$L$468,SMOKING!J$1,FALSE)=0,"",VLOOKUP($F30,SMOKING!$B$10:$L$468,SMOKING!J$1,FALSE))</f>
        <v>7.4</v>
      </c>
      <c r="O30" s="15">
        <f>IF(VLOOKUP($F30,SMOKING!$B$10:$L$468,SMOKING!K$1,FALSE)=0,"",VLOOKUP($F30,SMOKING!$B$10:$L$468,SMOKING!K$1,FALSE))</f>
        <v>12.8</v>
      </c>
      <c r="P30" s="15">
        <f>IF(VLOOKUP($F30,SMOKING!$B$10:$L$468,SMOKING!L$1,FALSE)=0,"",VLOOKUP($F30,SMOKING!$B$10:$L$468,SMOKING!L$1,FALSE))</f>
        <v>13.8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Craven to Rural as a Region</v>
      </c>
      <c r="G33" s="52"/>
      <c r="H33" s="53"/>
      <c r="I33" s="21">
        <f>((I30-I31))</f>
        <v>-5.6724137931034537</v>
      </c>
      <c r="J33" s="21">
        <f>((J30-J31))</f>
        <v>1.0908045977011547</v>
      </c>
      <c r="K33" s="21">
        <f t="shared" ref="K33:P33" si="6">((K30-K31))</f>
        <v>-2.1678160919540232</v>
      </c>
      <c r="L33" s="21">
        <f t="shared" si="6"/>
        <v>-0.29310344827586299</v>
      </c>
      <c r="M33" s="21">
        <f t="shared" si="6"/>
        <v>-3.2218390804597696</v>
      </c>
      <c r="N33" s="21">
        <f t="shared" si="6"/>
        <v>-5.4356321839080479</v>
      </c>
      <c r="O33" s="21">
        <f t="shared" si="6"/>
        <v>0.18735632183908102</v>
      </c>
      <c r="P33" s="21">
        <f t="shared" si="6"/>
        <v>1.0735632183908095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Craven to England</v>
      </c>
      <c r="G34" s="41"/>
      <c r="H34" s="42"/>
      <c r="I34" s="21">
        <f>(I30-I32)</f>
        <v>-7.7000000000000011</v>
      </c>
      <c r="J34" s="21">
        <f>(J30-J32)</f>
        <v>-1.1999999999999993</v>
      </c>
      <c r="K34" s="21">
        <f t="shared" ref="K34:P34" si="7">(K30-K32)</f>
        <v>-4.4000000000000004</v>
      </c>
      <c r="L34" s="21">
        <f t="shared" si="7"/>
        <v>-2.2999999999999989</v>
      </c>
      <c r="M34" s="21">
        <f t="shared" si="7"/>
        <v>-5.4</v>
      </c>
      <c r="N34" s="21">
        <f t="shared" si="7"/>
        <v>-7.5</v>
      </c>
      <c r="O34" s="21">
        <f t="shared" si="7"/>
        <v>-1.5999999999999996</v>
      </c>
      <c r="P34" s="21">
        <f t="shared" si="7"/>
        <v>-9.9999999999999645E-2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Craven</v>
      </c>
      <c r="G39" s="12"/>
      <c r="H39" s="13"/>
      <c r="I39" s="14">
        <f>IF(VLOOKUP($F39,'CHILD OBESITY'!$B$10:$L$468,'CHILD OBESITY'!E$1,FALSE)=0,"",VLOOKUP($F39,'CHILD OBESITY'!$B$10:$L$468,'CHILD OBESITY'!E$1,FALSE))</f>
        <v>14.7</v>
      </c>
      <c r="J39" s="15">
        <f>IF(VLOOKUP($F39,'CHILD OBESITY'!$B$10:$L$468,'CHILD OBESITY'!F$1,FALSE)=0,"",VLOOKUP($F39,'CHILD OBESITY'!$B$10:$L$468,'CHILD OBESITY'!F$1,FALSE))</f>
        <v>13.7</v>
      </c>
      <c r="K39" s="15">
        <f>IF(VLOOKUP($F39,'CHILD OBESITY'!$B$10:$L$468,'CHILD OBESITY'!G$1,FALSE)=0,"",VLOOKUP($F39,'CHILD OBESITY'!$B$10:$L$468,'CHILD OBESITY'!G$1,FALSE))</f>
        <v>13.6</v>
      </c>
      <c r="L39" s="15">
        <f>IF(VLOOKUP($F39,'CHILD OBESITY'!$B$10:$L$468,'CHILD OBESITY'!H$1,FALSE)=0,"",VLOOKUP($F39,'CHILD OBESITY'!$B$10:$L$468,'CHILD OBESITY'!H$1,FALSE))</f>
        <v>13.8</v>
      </c>
      <c r="M39" s="15">
        <f>IF(VLOOKUP($F39,'CHILD OBESITY'!$B$10:$L$468,'CHILD OBESITY'!I$1,FALSE)=0,"",VLOOKUP($F39,'CHILD OBESITY'!$B$10:$L$468,'CHILD OBESITY'!I$1,FALSE))</f>
        <v>14.2</v>
      </c>
      <c r="N39" s="15">
        <f>IF(VLOOKUP($F39,'CHILD OBESITY'!$B$10:$L$468,'CHILD OBESITY'!J$1,FALSE)=0,"",VLOOKUP($F39,'CHILD OBESITY'!$B$10:$L$468,'CHILD OBESITY'!J$1,FALSE))</f>
        <v>14.6</v>
      </c>
      <c r="O39" s="15">
        <f>IF(VLOOKUP($F39,'CHILD OBESITY'!$B$10:$L$468,'CHILD OBESITY'!K$1,FALSE)=0,"",VLOOKUP($F39,'CHILD OBESITY'!$B$10:$L$468,'CHILD OBESITY'!K$1,FALSE))</f>
        <v>15.5</v>
      </c>
      <c r="P39" s="15">
        <f>IF(VLOOKUP($F39,'CHILD OBESITY'!$B$10:$L$468,'CHILD OBESITY'!L$1,FALSE)=0,"",VLOOKUP($F39,'CHILD OBESITY'!$B$10:$L$468,'CHILD OBESITY'!L$1,FALSE))</f>
        <v>16.899999999999999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Craven to Rural as a Region</v>
      </c>
      <c r="G42" s="52"/>
      <c r="H42" s="53"/>
      <c r="I42" s="21">
        <f>((I39-I40))</f>
        <v>-1.6088888888888953</v>
      </c>
      <c r="J42" s="21">
        <f>((J39-J40))</f>
        <v>-2.7655555555555509</v>
      </c>
      <c r="K42" s="21">
        <f t="shared" ref="K42:P42" si="9">((K39-K40))</f>
        <v>-2.9777777777777796</v>
      </c>
      <c r="L42" s="21">
        <f t="shared" si="9"/>
        <v>-2.5955555555555527</v>
      </c>
      <c r="M42" s="21">
        <f t="shared" si="9"/>
        <v>-2.114444444444441</v>
      </c>
      <c r="N42" s="21">
        <f t="shared" si="9"/>
        <v>-1.7433333333333305</v>
      </c>
      <c r="O42" s="21">
        <f t="shared" si="9"/>
        <v>-0.84777777777776819</v>
      </c>
      <c r="P42" s="21">
        <f t="shared" si="9"/>
        <v>0.35666666666666202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Craven to England</v>
      </c>
      <c r="G43" s="41"/>
      <c r="H43" s="42"/>
      <c r="I43" s="21">
        <f>(I39-I41)</f>
        <v>-4</v>
      </c>
      <c r="J43" s="21">
        <f>(J39-J41)</f>
        <v>-5.3000000000000007</v>
      </c>
      <c r="K43" s="21">
        <f t="shared" ref="K43:P43" si="10">(K39-K41)</f>
        <v>-5.5000000000000018</v>
      </c>
      <c r="L43" s="21">
        <f t="shared" si="10"/>
        <v>-5.3000000000000007</v>
      </c>
      <c r="M43" s="21">
        <f t="shared" si="10"/>
        <v>-4.8000000000000007</v>
      </c>
      <c r="N43" s="21">
        <f t="shared" si="10"/>
        <v>-4.7000000000000011</v>
      </c>
      <c r="O43" s="21">
        <f t="shared" si="10"/>
        <v>-4.1000000000000014</v>
      </c>
      <c r="P43" s="21">
        <f t="shared" si="10"/>
        <v>-3.1000000000000014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Craven</v>
      </c>
      <c r="G48" s="12"/>
      <c r="H48" s="13"/>
      <c r="I48" s="14">
        <f>IF(VLOOKUP($F48,'ADULT OBESITY'!$B$10:$L$468,'ADULT OBESITY'!E$1,FALSE)=0,"",VLOOKUP($F48,'ADULT OBESITY'!$B$10:$L$468,'ADULT OBESITY'!E$1,FALSE))</f>
        <v>57.256280439571697</v>
      </c>
      <c r="J48" s="15">
        <f>IF(VLOOKUP($F48,'ADULT OBESITY'!$B$10:$L$468,'ADULT OBESITY'!F$1,FALSE)=0,"",VLOOKUP($F48,'ADULT OBESITY'!$B$10:$L$468,'ADULT OBESITY'!F$1,FALSE))</f>
        <v>55.906735977090499</v>
      </c>
      <c r="K48" s="15">
        <f>IF(VLOOKUP($F48,'ADULT OBESITY'!$B$10:$L$468,'ADULT OBESITY'!G$1,FALSE)=0,"",VLOOKUP($F48,'ADULT OBESITY'!$B$10:$L$468,'ADULT OBESITY'!G$1,FALSE))</f>
        <v>57.178310964847697</v>
      </c>
      <c r="L48" s="15">
        <f>IF(VLOOKUP($F48,'ADULT OBESITY'!$B$10:$L$468,'ADULT OBESITY'!H$1,FALSE)=0,"",VLOOKUP($F48,'ADULT OBESITY'!$B$10:$L$468,'ADULT OBESITY'!H$1,FALSE))</f>
        <v>60.728483625894597</v>
      </c>
      <c r="M48" s="15">
        <f>IF(VLOOKUP($F48,'ADULT OBESITY'!$B$10:$L$468,'ADULT OBESITY'!I$1,FALSE)=0,"",VLOOKUP($F48,'ADULT OBESITY'!$B$10:$L$468,'ADULT OBESITY'!I$1,FALSE))</f>
        <v>53.691711632091497</v>
      </c>
      <c r="N48" s="15">
        <f>IF(VLOOKUP($F48,'ADULT OBESITY'!$B$10:$L$468,'ADULT OBESITY'!J$1,FALSE)=0,"",VLOOKUP($F48,'ADULT OBESITY'!$B$10:$L$468,'ADULT OBESITY'!J$1,FALSE))</f>
        <v>54.9569575694251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Craven to Rural as a Region</v>
      </c>
      <c r="G51" s="52"/>
      <c r="H51" s="53"/>
      <c r="I51" s="21">
        <f>((I48-I49))</f>
        <v>-4.308135379989892</v>
      </c>
      <c r="J51" s="21">
        <f>((J48-J49))</f>
        <v>-5.5236411535132035</v>
      </c>
      <c r="K51" s="21">
        <f t="shared" ref="K51:N51" si="12">((K48-K49))</f>
        <v>-5.0876569112169818</v>
      </c>
      <c r="L51" s="21">
        <f t="shared" si="12"/>
        <v>-1.6261093759136429</v>
      </c>
      <c r="M51" s="21">
        <f t="shared" si="12"/>
        <v>-8.4894555481516534</v>
      </c>
      <c r="N51" s="21">
        <f t="shared" si="12"/>
        <v>-8.6137700330374329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Craven to England</v>
      </c>
      <c r="G52" s="41"/>
      <c r="H52" s="42"/>
      <c r="I52" s="21">
        <f>(I48-I50)</f>
        <v>-4.1300976452718032</v>
      </c>
      <c r="J52" s="21">
        <f>(J48-J50)</f>
        <v>-5.5432967863388996</v>
      </c>
      <c r="K52" s="21">
        <f t="shared" ref="K52:N52" si="13">(K48-K50)</f>
        <v>-4.838207470596501</v>
      </c>
      <c r="L52" s="21">
        <f t="shared" si="13"/>
        <v>-1.398930786364005</v>
      </c>
      <c r="M52" s="21">
        <f t="shared" si="13"/>
        <v>-9.0648518391521051</v>
      </c>
      <c r="N52" s="21">
        <f t="shared" si="13"/>
        <v>-8.4951328693454968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Craven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32.250019617632702</v>
      </c>
      <c r="J57" s="15">
        <f>IF(VLOOKUP($F57,'UNDER 75 MORTALITY'!$B$10:$L$468,'UNDER 75 MORTALITY'!F$1,FALSE)=0,"",VLOOKUP($F57,'UNDER 75 MORTALITY'!$B$10:$L$468,'UNDER 75 MORTALITY'!F$1,FALSE))</f>
        <v>28.9284888649252</v>
      </c>
      <c r="K57" s="15">
        <f>IF(VLOOKUP($F57,'UNDER 75 MORTALITY'!$B$10:$L$468,'UNDER 75 MORTALITY'!G$1,FALSE)=0,"",VLOOKUP($F57,'UNDER 75 MORTALITY'!$B$10:$L$468,'UNDER 75 MORTALITY'!G$1,FALSE))</f>
        <v>25.453295219131899</v>
      </c>
      <c r="L57" s="15">
        <f>IF(VLOOKUP($F57,'UNDER 75 MORTALITY'!$B$10:$L$468,'UNDER 75 MORTALITY'!H$1,FALSE)=0,"",VLOOKUP($F57,'UNDER 75 MORTALITY'!$B$10:$L$468,'UNDER 75 MORTALITY'!H$1,FALSE))</f>
        <v>20.246946341961799</v>
      </c>
      <c r="M57" s="15">
        <f>IF(VLOOKUP($F57,'UNDER 75 MORTALITY'!$B$10:$L$468,'UNDER 75 MORTALITY'!I$1,FALSE)=0,"",VLOOKUP($F57,'UNDER 75 MORTALITY'!$B$10:$L$468,'UNDER 75 MORTALITY'!I$1,FALSE))</f>
        <v>18.013421041992299</v>
      </c>
      <c r="N57" s="15">
        <f>IF(VLOOKUP($F57,'UNDER 75 MORTALITY'!$B$10:$L$468,'UNDER 75 MORTALITY'!J$1,FALSE)=0,"",VLOOKUP($F57,'UNDER 75 MORTALITY'!$B$10:$L$468,'UNDER 75 MORTALITY'!J$1,FALSE))</f>
        <v>17.861321291101302</v>
      </c>
      <c r="O57" s="15">
        <f>IF(VLOOKUP($F57,'UNDER 75 MORTALITY'!$B$10:$L$468,'UNDER 75 MORTALITY'!K$1,FALSE)=0,"",VLOOKUP($F57,'UNDER 75 MORTALITY'!$B$10:$L$468,'UNDER 75 MORTALITY'!K$1,FALSE))</f>
        <v>20.2801269181005</v>
      </c>
      <c r="P57" s="15">
        <f>IF(VLOOKUP($F57,'UNDER 75 MORTALITY'!$B$10:$L$468,'UNDER 75 MORTALITY'!L$1,FALSE)=0,"",VLOOKUP($F57,'UNDER 75 MORTALITY'!$B$10:$L$468,'UNDER 75 MORTALITY'!L$1,FALSE))</f>
        <v>18.4664403006418</v>
      </c>
      <c r="Q57" s="15">
        <f>IF(VLOOKUP($F57,'UNDER 75 MORTALITY'!$B$10:$N$468,'UNDER 75 MORTALITY'!M$1,FALSE)=0,"",VLOOKUP($F57,'UNDER 75 MORTALITY'!$B$10:$N$468,'UNDER 75 MORTALITY'!M$1,FALSE))</f>
        <v>19.3745558806676</v>
      </c>
      <c r="R57" s="15">
        <f>IF(VLOOKUP($F57,'UNDER 75 MORTALITY'!$B$10:$N$468,'UNDER 75 MORTALITY'!N$1,FALSE)=0,"",VLOOKUP($F57,'UNDER 75 MORTALITY'!$B$10:$N$468,'UNDER 75 MORTALITY'!N$1,FALSE))</f>
        <v>18.5490107962769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Craven to Rural as a Region</v>
      </c>
      <c r="G60" s="52"/>
      <c r="H60" s="53"/>
      <c r="I60" s="21">
        <f>((I57-I58))</f>
        <v>1.4922423198225587</v>
      </c>
      <c r="J60" s="21">
        <f>((J57-J58))</f>
        <v>-0.25899599651129179</v>
      </c>
      <c r="K60" s="21">
        <f t="shared" ref="K60:N60" si="15">((K57-K58))</f>
        <v>-2.4663679020719975</v>
      </c>
      <c r="L60" s="21">
        <f t="shared" si="15"/>
        <v>-6.2713028320970459</v>
      </c>
      <c r="M60" s="21">
        <f t="shared" si="15"/>
        <v>-7.1738481981225419</v>
      </c>
      <c r="N60" s="21">
        <f t="shared" si="15"/>
        <v>-6.8465878797218913</v>
      </c>
      <c r="O60" s="21">
        <f t="shared" ref="O60:R60" si="16">((O57-O58))</f>
        <v>-3.8235630362508282</v>
      </c>
      <c r="P60" s="21">
        <f t="shared" si="16"/>
        <v>-5.3771906427383911</v>
      </c>
      <c r="Q60" s="21">
        <f t="shared" si="16"/>
        <v>-4.1547286634381244</v>
      </c>
      <c r="R60" s="21">
        <f t="shared" si="16"/>
        <v>-4.5450040802244764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Craven to England</v>
      </c>
      <c r="G61" s="41"/>
      <c r="H61" s="42"/>
      <c r="I61" s="21">
        <f>(I57-I59)</f>
        <v>-4.9218740719115956</v>
      </c>
      <c r="J61" s="21">
        <f>(J57-J59)</f>
        <v>-6.0258035673370998</v>
      </c>
      <c r="K61" s="21">
        <f t="shared" ref="K61:N61" si="17">(K57-K59)</f>
        <v>-7.9344152529039995</v>
      </c>
      <c r="L61" s="21">
        <f t="shared" si="17"/>
        <v>-11.714932154363602</v>
      </c>
      <c r="M61" s="21">
        <f t="shared" si="17"/>
        <v>-12.925581906489203</v>
      </c>
      <c r="N61" s="21">
        <f t="shared" si="17"/>
        <v>-12.438967214914499</v>
      </c>
      <c r="O61" s="21">
        <f t="shared" ref="O61:R61" si="18">(O57-O59)</f>
        <v>-9.3529219303723004</v>
      </c>
      <c r="P61" s="21">
        <f t="shared" si="18"/>
        <v>-10.602926115971201</v>
      </c>
      <c r="Q61" s="21">
        <f t="shared" si="18"/>
        <v>-9.2729489066555999</v>
      </c>
      <c r="R61" s="21">
        <f t="shared" si="18"/>
        <v>-9.5061642083501994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MHF8yyqWu+YnuhMaZVwjULqVZlYKjn+KaXKFqb4QzaDuUpwmLArkCOmbpibRoHYF00VegqGB4pIYVlFlYRbg8g==" saltValue="I4DZaKlm5Ce+Io+vaDmK+Q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2022-08-26T14:57:08Z</cp:lastPrinted>
  <dcterms:created xsi:type="dcterms:W3CDTF">2022-08-17T09:40:46Z</dcterms:created>
  <dcterms:modified xsi:type="dcterms:W3CDTF">2022-11-21T17:09:56Z</dcterms:modified>
</cp:coreProperties>
</file>