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AAB6230-C06F-4372-B32D-EC7E29CE3DB9}" xr6:coauthVersionLast="47" xr6:coauthVersionMax="47" xr10:uidLastSave="{C27F600E-CD40-4346-BA27-63D3FB0FA1D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<sst xmlns="http://schemas.openxmlformats.org/spreadsheetml/2006/main" count="69488" uniqueCount="1474">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</sst>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65.540000000000006</c:v>
                </c:pt>
                <c:pt idx="1">
                  <c:v>67.260000000000005</c:v>
                </c:pt>
                <c:pt idx="2">
                  <c:v>67.19</c:v>
                </c:pt>
                <c:pt idx="3">
                  <c:v>67.52</c:v>
                </c:pt>
                <c:pt idx="4">
                  <c:v>68.010000000000005</c:v>
                </c:pt>
                <c:pt idx="5">
                  <c:v>66.31</c:v>
                </c:pt>
                <c:pt idx="6">
                  <c:v>65.69</c:v>
                </c:pt>
                <c:pt idx="7">
                  <c:v>66.650000000000006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Hampshire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65.760000000000005</c:v>
                </c:pt>
                <c:pt idx="1">
                  <c:v>66.680000000000007</c:v>
                </c:pt>
                <c:pt idx="2">
                  <c:v>67.19</c:v>
                </c:pt>
                <c:pt idx="3">
                  <c:v>68.62</c:v>
                </c:pt>
                <c:pt idx="4">
                  <c:v>67.650000000000006</c:v>
                </c:pt>
                <c:pt idx="5">
                  <c:v>67.790000000000006</c:v>
                </c:pt>
                <c:pt idx="6">
                  <c:v>66.08</c:v>
                </c:pt>
                <c:pt idx="7">
                  <c:v>66.11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New Forest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17.399999999999999</c:v>
                </c:pt>
                <c:pt idx="1">
                  <c:v>16.7</c:v>
                </c:pt>
                <c:pt idx="2">
                  <c:v>12</c:v>
                </c:pt>
                <c:pt idx="3">
                  <c:v>11.8</c:v>
                </c:pt>
                <c:pt idx="4">
                  <c:v>14.4</c:v>
                </c:pt>
                <c:pt idx="5">
                  <c:v>15.7</c:v>
                </c:pt>
                <c:pt idx="6">
                  <c:v>12.6</c:v>
                </c:pt>
                <c:pt idx="7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New Forest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14.3</c:v>
                </c:pt>
                <c:pt idx="1">
                  <c:v>13.4</c:v>
                </c:pt>
                <c:pt idx="2">
                  <c:v>13.5</c:v>
                </c:pt>
                <c:pt idx="3">
                  <c:v>14.4</c:v>
                </c:pt>
                <c:pt idx="4">
                  <c:v>14.8</c:v>
                </c:pt>
                <c:pt idx="5">
                  <c:v>15.8</c:v>
                </c:pt>
                <c:pt idx="6">
                  <c:v>16.100000000000001</c:v>
                </c:pt>
                <c:pt idx="7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New Forest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63.300724638140302</c:v>
                </c:pt>
                <c:pt idx="1">
                  <c:v>59.648057093885903</c:v>
                </c:pt>
                <c:pt idx="2">
                  <c:v>65.267430436688002</c:v>
                </c:pt>
                <c:pt idx="3">
                  <c:v>58.475282340474102</c:v>
                </c:pt>
                <c:pt idx="4">
                  <c:v>65.4489103635986</c:v>
                </c:pt>
                <c:pt idx="5">
                  <c:v>65.467085237400198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New Forest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25.4333217056633</c:v>
                </c:pt>
                <c:pt idx="1">
                  <c:v>25.240056807957998</c:v>
                </c:pt>
                <c:pt idx="2">
                  <c:v>23.210454381768201</c:v>
                </c:pt>
                <c:pt idx="3">
                  <c:v>22.227441381047399</c:v>
                </c:pt>
                <c:pt idx="4">
                  <c:v>20.426390296429599</c:v>
                </c:pt>
                <c:pt idx="5">
                  <c:v>20.2156722985027</c:v>
                </c:pt>
                <c:pt idx="6">
                  <c:v>19.520058253019499</c:v>
                </c:pt>
                <c:pt idx="7">
                  <c:v>19.7997665852441</c:v>
                </c:pt>
                <c:pt idx="8">
                  <c:v>19.429664581183701</c:v>
                </c:pt>
                <c:pt idx="9">
                  <c:v>17.2893851252228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Hampshire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Hampshire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New Forest from 2012 to 2019 fluctuated moving it around the rural situation, taking it both above and below the level of 'Rural as a Region' during the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New Forest increased at a higher rate than either 'Rural as a Region' or England, moving it from below the rural situation to above and reducing the gap to the England position.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New Forest from 2015/16 to 2020/21 fluctuated taking it both above and below the rural and the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New Forest from 2008-10 to 2017-19 was consistently below both the England and rural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177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Hampshire</v>
      </c>
      <c r="G12" s="12"/>
      <c r="H12" s="13"/>
      <c r="I12" s="14">
        <f>IF(VLOOKUP($F12,'M HLE'!$B$10:$L$468,'M HLE'!E$1,FALSE)=0,"",VLOOKUP($F12,'M HLE'!$B$10:$L$468,'M HLE'!E$1,FALSE))</f>
        <v>65.540000000000006</v>
      </c>
      <c r="J12" s="15">
        <f>IF(VLOOKUP($F12,'M HLE'!$B$10:$L$468,'M HLE'!F$1,FALSE)=0,"",VLOOKUP($F12,'M HLE'!$B$10:$L$468,'M HLE'!F$1,FALSE))</f>
        <v>67.260000000000005</v>
      </c>
      <c r="K12" s="15">
        <f>IF(VLOOKUP($F12,'M HLE'!$B$10:$L$468,'M HLE'!G$1,FALSE)=0,"",VLOOKUP($F12,'M HLE'!$B$10:$L$468,'M HLE'!G$1,FALSE))</f>
        <v>67.19</v>
      </c>
      <c r="L12" s="15">
        <f>IF(VLOOKUP($F12,'M HLE'!$B$10:$L$468,'M HLE'!H$1,FALSE)=0,"",VLOOKUP($F12,'M HLE'!$B$10:$L$468,'M HLE'!H$1,FALSE))</f>
        <v>67.52</v>
      </c>
      <c r="M12" s="15">
        <f>IF(VLOOKUP($F12,'M HLE'!$B$10:$L$468,'M HLE'!I$1,FALSE)=0,"",VLOOKUP($F12,'M HLE'!$B$10:$L$468,'M HLE'!I$1,FALSE))</f>
        <v>68.010000000000005</v>
      </c>
      <c r="N12" s="15">
        <f>IF(VLOOKUP($F12,'M HLE'!$B$10:$L$468,'M HLE'!J$1,FALSE)=0,"",VLOOKUP($F12,'M HLE'!$B$10:$L$468,'M HLE'!J$1,FALSE))</f>
        <v>66.31</v>
      </c>
      <c r="O12" s="15">
        <f>IF(VLOOKUP($F12,'M HLE'!$B$10:$L$468,'M HLE'!K$1,FALSE)=0,"",VLOOKUP($F12,'M HLE'!$B$10:$L$468,'M HLE'!K$1,FALSE))</f>
        <v>65.69</v>
      </c>
      <c r="P12" s="15">
        <f>IF(VLOOKUP($F12,'M HLE'!$B$10:$L$468,'M HLE'!L$1,FALSE)=0,"",VLOOKUP($F12,'M HLE'!$B$10:$L$468,'M HLE'!L$1,FALSE))</f>
        <v>66.650000000000006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Hampshire to Rural as a Region</v>
      </c>
      <c r="G15" s="52"/>
      <c r="H15" s="53"/>
      <c r="I15" s="21">
        <f>100*((I12-I13))/I13</f>
        <v>1.2255488713675555</v>
      </c>
      <c r="J15" s="21">
        <f>100*((J12-J13))/J13</f>
        <v>3.1927461298884654</v>
      </c>
      <c r="K15" s="21">
        <f t="shared" ref="K15:P15" si="0">100*((K12-K13))/K13</f>
        <v>3.2683455393576932</v>
      </c>
      <c r="L15" s="21">
        <f t="shared" si="0"/>
        <v>4.4514058088718684</v>
      </c>
      <c r="M15" s="21">
        <f t="shared" si="0"/>
        <v>5.3479456298648493</v>
      </c>
      <c r="N15" s="21">
        <f t="shared" si="0"/>
        <v>3.2263086203541396</v>
      </c>
      <c r="O15" s="21">
        <f t="shared" si="0"/>
        <v>2.0450961964162349</v>
      </c>
      <c r="P15" s="21">
        <f t="shared" si="0"/>
        <v>2.9916246870847223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Hampshire to England</v>
      </c>
      <c r="G16" s="41"/>
      <c r="H16" s="42"/>
      <c r="I16" s="21">
        <f>100*(I12-I14)/I14</f>
        <v>3.735359290914857</v>
      </c>
      <c r="J16" s="21">
        <f>100*(J12-J14)/J14</f>
        <v>6.1385513649992234</v>
      </c>
      <c r="K16" s="21">
        <f t="shared" ref="K16:P16" si="1">100*(K12-K14)/K14</f>
        <v>6.011360050489106</v>
      </c>
      <c r="L16" s="21">
        <f t="shared" si="1"/>
        <v>6.649818354130459</v>
      </c>
      <c r="M16" s="21">
        <f t="shared" si="1"/>
        <v>7.3051435784159073</v>
      </c>
      <c r="N16" s="21">
        <f t="shared" si="1"/>
        <v>4.6559343434343479</v>
      </c>
      <c r="O16" s="21">
        <f t="shared" si="1"/>
        <v>3.9727761949984139</v>
      </c>
      <c r="P16" s="21">
        <f t="shared" si="1"/>
        <v>5.5590750712702013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Hampshire</v>
      </c>
      <c r="G21" s="12"/>
      <c r="H21" s="13"/>
      <c r="I21" s="14">
        <f>IF(VLOOKUP($F21,'F HLE'!$B$10:$L$468,'F HLE'!E$1,FALSE)=0,"",VLOOKUP($F21,'F HLE'!$B$10:$L$468,'F HLE'!E$1,FALSE))</f>
        <v>65.760000000000005</v>
      </c>
      <c r="J21" s="15">
        <f>IF(VLOOKUP($F21,'F HLE'!$B$10:$L$468,'F HLE'!F$1,FALSE)=0,"",VLOOKUP($F21,'F HLE'!$B$10:$L$468,'F HLE'!F$1,FALSE))</f>
        <v>66.680000000000007</v>
      </c>
      <c r="K21" s="15">
        <f>IF(VLOOKUP($F21,'F HLE'!$B$10:$L$468,'F HLE'!G$1,FALSE)=0,"",VLOOKUP($F21,'F HLE'!$B$10:$L$468,'F HLE'!G$1,FALSE))</f>
        <v>67.19</v>
      </c>
      <c r="L21" s="15">
        <f>IF(VLOOKUP($F21,'F HLE'!$B$10:$L$468,'F HLE'!H$1,FALSE)=0,"",VLOOKUP($F21,'F HLE'!$B$10:$L$468,'F HLE'!H$1,FALSE))</f>
        <v>68.62</v>
      </c>
      <c r="M21" s="15">
        <f>IF(VLOOKUP($F21,'F HLE'!$B$10:$L$468,'F HLE'!I$1,FALSE)=0,"",VLOOKUP($F21,'F HLE'!$B$10:$L$468,'F HLE'!I$1,FALSE))</f>
        <v>67.650000000000006</v>
      </c>
      <c r="N21" s="15">
        <f>IF(VLOOKUP($F21,'F HLE'!$B$10:$L$468,'F HLE'!J$1,FALSE)=0,"",VLOOKUP($F21,'F HLE'!$B$10:$L$468,'F HLE'!J$1,FALSE))</f>
        <v>67.790000000000006</v>
      </c>
      <c r="O21" s="15">
        <f>IF(VLOOKUP($F21,'F HLE'!$B$10:$L$468,'F HLE'!K$1,FALSE)=0,"",VLOOKUP($F21,'F HLE'!$B$10:$L$468,'F HLE'!K$1,FALSE))</f>
        <v>66.08</v>
      </c>
      <c r="P21" s="15">
        <f>IF(VLOOKUP($F21,'F HLE'!$B$10:$L$468,'F HLE'!L$1,FALSE)=0,"",VLOOKUP($F21,'F HLE'!$B$10:$L$468,'F HLE'!L$1,FALSE))</f>
        <v>66.11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Hampshire to Rural as a Region</v>
      </c>
      <c r="G24" s="52"/>
      <c r="H24" s="53"/>
      <c r="I24" s="21">
        <f>100*((I21-I22))/I22</f>
        <v>0.31654017772014187</v>
      </c>
      <c r="J24" s="21">
        <f>100*((J21-J22))/J22</f>
        <v>2.3185870582638914</v>
      </c>
      <c r="K24" s="21">
        <f t="shared" ref="K24:P24" si="3">100*((K21-K22))/K22</f>
        <v>2.3816417023481451</v>
      </c>
      <c r="L24" s="21">
        <f t="shared" si="3"/>
        <v>4.6642872395594894</v>
      </c>
      <c r="M24" s="21">
        <f t="shared" si="3"/>
        <v>3.1879194630872982</v>
      </c>
      <c r="N24" s="21">
        <f t="shared" si="3"/>
        <v>3.7710576871560484</v>
      </c>
      <c r="O24" s="21">
        <f t="shared" si="3"/>
        <v>2.6756580378507633</v>
      </c>
      <c r="P24" s="21">
        <f t="shared" si="3"/>
        <v>1.1281502160694219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Hampshire to England</v>
      </c>
      <c r="G25" s="41"/>
      <c r="H25" s="42"/>
      <c r="I25" s="21">
        <f>100*(I21-I23)/I23</f>
        <v>3.0075187969924837</v>
      </c>
      <c r="J25" s="21">
        <f>100*(J21-J23)/J23</f>
        <v>4.4322631166797271</v>
      </c>
      <c r="K25" s="21">
        <f t="shared" ref="K25:P25" si="4">100*(K21-K23)/K23</f>
        <v>4.8860443334373951</v>
      </c>
      <c r="L25" s="21">
        <f t="shared" si="4"/>
        <v>7.538003447735468</v>
      </c>
      <c r="M25" s="21">
        <f t="shared" si="4"/>
        <v>6.0843656891955495</v>
      </c>
      <c r="N25" s="21">
        <f t="shared" si="4"/>
        <v>6.1042416653623501</v>
      </c>
      <c r="O25" s="21">
        <f t="shared" si="4"/>
        <v>4.0302267002518812</v>
      </c>
      <c r="P25" s="21">
        <f t="shared" si="4"/>
        <v>3.5071238453107907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New Forest</v>
      </c>
      <c r="G30" s="12"/>
      <c r="H30" s="13"/>
      <c r="I30" s="14">
        <f>IF(VLOOKUP($F30,SMOKING!$B$10:$L$468,SMOKING!E$1,FALSE)=0,"",VLOOKUP($F30,SMOKING!$B$10:$L$468,SMOKING!E$1,FALSE))</f>
        <v>17.399999999999999</v>
      </c>
      <c r="J30" s="15">
        <f>IF(VLOOKUP($F30,SMOKING!$B$10:$L$468,SMOKING!F$1,FALSE)=0,"",VLOOKUP($F30,SMOKING!$B$10:$L$468,SMOKING!F$1,FALSE))</f>
        <v>16.7</v>
      </c>
      <c r="K30" s="15">
        <f>IF(VLOOKUP($F30,SMOKING!$B$10:$L$468,SMOKING!G$1,FALSE)=0,"",VLOOKUP($F30,SMOKING!$B$10:$L$468,SMOKING!G$1,FALSE))</f>
        <v>12</v>
      </c>
      <c r="L30" s="15">
        <f>IF(VLOOKUP($F30,SMOKING!$B$10:$L$468,SMOKING!H$1,FALSE)=0,"",VLOOKUP($F30,SMOKING!$B$10:$L$468,SMOKING!H$1,FALSE))</f>
        <v>11.8</v>
      </c>
      <c r="M30" s="15">
        <f>IF(VLOOKUP($F30,SMOKING!$B$10:$L$468,SMOKING!I$1,FALSE)=0,"",VLOOKUP($F30,SMOKING!$B$10:$L$468,SMOKING!I$1,FALSE))</f>
        <v>14.4</v>
      </c>
      <c r="N30" s="15">
        <f>IF(VLOOKUP($F30,SMOKING!$B$10:$L$468,SMOKING!J$1,FALSE)=0,"",VLOOKUP($F30,SMOKING!$B$10:$L$468,SMOKING!J$1,FALSE))</f>
        <v>15.7</v>
      </c>
      <c r="O30" s="15">
        <f>IF(VLOOKUP($F30,SMOKING!$B$10:$L$468,SMOKING!K$1,FALSE)=0,"",VLOOKUP($F30,SMOKING!$B$10:$L$468,SMOKING!K$1,FALSE))</f>
        <v>12.6</v>
      </c>
      <c r="P30" s="15">
        <f>IF(VLOOKUP($F30,SMOKING!$B$10:$L$468,SMOKING!L$1,FALSE)=0,"",VLOOKUP($F30,SMOKING!$B$10:$L$468,SMOKING!L$1,FALSE))</f>
        <v>8.1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New Forest to Rural as a Region</v>
      </c>
      <c r="G33" s="52"/>
      <c r="H33" s="53"/>
      <c r="I33" s="21">
        <f>((I30-I31))</f>
        <v>0.12758620689654521</v>
      </c>
      <c r="J33" s="21">
        <f>((J30-J31))</f>
        <v>0.59080459770115468</v>
      </c>
      <c r="K33" s="21">
        <f t="shared" ref="K33:P33" si="6">((K30-K31))</f>
        <v>-3.5678160919540236</v>
      </c>
      <c r="L33" s="21">
        <f t="shared" si="6"/>
        <v>-3.0931034482758619</v>
      </c>
      <c r="M33" s="21">
        <f t="shared" si="6"/>
        <v>1.0781609195402311</v>
      </c>
      <c r="N33" s="21">
        <f t="shared" si="6"/>
        <v>2.864367816091951</v>
      </c>
      <c r="O33" s="21">
        <f t="shared" si="6"/>
        <v>-1.2643678160920047E-2</v>
      </c>
      <c r="P33" s="21">
        <f t="shared" si="6"/>
        <v>-4.6264367816091916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New Forest to England</v>
      </c>
      <c r="G34" s="41"/>
      <c r="H34" s="42"/>
      <c r="I34" s="21">
        <f>(I30-I32)</f>
        <v>-1.9000000000000021</v>
      </c>
      <c r="J34" s="21">
        <f>(J30-J32)</f>
        <v>-1.6999999999999993</v>
      </c>
      <c r="K34" s="21">
        <f t="shared" ref="K34:P34" si="7">(K30-K32)</f>
        <v>-5.8000000000000007</v>
      </c>
      <c r="L34" s="21">
        <f t="shared" si="7"/>
        <v>-5.0999999999999979</v>
      </c>
      <c r="M34" s="21">
        <f t="shared" si="7"/>
        <v>-1.0999999999999996</v>
      </c>
      <c r="N34" s="21">
        <f t="shared" si="7"/>
        <v>0.79999999999999893</v>
      </c>
      <c r="O34" s="21">
        <f t="shared" si="7"/>
        <v>-1.8000000000000007</v>
      </c>
      <c r="P34" s="21">
        <f t="shared" si="7"/>
        <v>-5.8000000000000007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New Forest</v>
      </c>
      <c r="G39" s="12"/>
      <c r="H39" s="13"/>
      <c r="I39" s="14">
        <f>IF(VLOOKUP($F39,'CHILD OBESITY'!$B$10:$L$468,'CHILD OBESITY'!E$1,FALSE)=0,"",VLOOKUP($F39,'CHILD OBESITY'!$B$10:$L$468,'CHILD OBESITY'!E$1,FALSE))</f>
        <v>14.3</v>
      </c>
      <c r="J39" s="15">
        <f>IF(VLOOKUP($F39,'CHILD OBESITY'!$B$10:$L$468,'CHILD OBESITY'!F$1,FALSE)=0,"",VLOOKUP($F39,'CHILD OBESITY'!$B$10:$L$468,'CHILD OBESITY'!F$1,FALSE))</f>
        <v>13.4</v>
      </c>
      <c r="K39" s="15">
        <f>IF(VLOOKUP($F39,'CHILD OBESITY'!$B$10:$L$468,'CHILD OBESITY'!G$1,FALSE)=0,"",VLOOKUP($F39,'CHILD OBESITY'!$B$10:$L$468,'CHILD OBESITY'!G$1,FALSE))</f>
        <v>13.5</v>
      </c>
      <c r="L39" s="15">
        <f>IF(VLOOKUP($F39,'CHILD OBESITY'!$B$10:$L$468,'CHILD OBESITY'!H$1,FALSE)=0,"",VLOOKUP($F39,'CHILD OBESITY'!$B$10:$L$468,'CHILD OBESITY'!H$1,FALSE))</f>
        <v>14.4</v>
      </c>
      <c r="M39" s="15">
        <f>IF(VLOOKUP($F39,'CHILD OBESITY'!$B$10:$L$468,'CHILD OBESITY'!I$1,FALSE)=0,"",VLOOKUP($F39,'CHILD OBESITY'!$B$10:$L$468,'CHILD OBESITY'!I$1,FALSE))</f>
        <v>14.8</v>
      </c>
      <c r="N39" s="15">
        <f>IF(VLOOKUP($F39,'CHILD OBESITY'!$B$10:$L$468,'CHILD OBESITY'!J$1,FALSE)=0,"",VLOOKUP($F39,'CHILD OBESITY'!$B$10:$L$468,'CHILD OBESITY'!J$1,FALSE))</f>
        <v>15.8</v>
      </c>
      <c r="O39" s="15">
        <f>IF(VLOOKUP($F39,'CHILD OBESITY'!$B$10:$L$468,'CHILD OBESITY'!K$1,FALSE)=0,"",VLOOKUP($F39,'CHILD OBESITY'!$B$10:$L$468,'CHILD OBESITY'!K$1,FALSE))</f>
        <v>16.100000000000001</v>
      </c>
      <c r="P39" s="15">
        <f>IF(VLOOKUP($F39,'CHILD OBESITY'!$B$10:$L$468,'CHILD OBESITY'!L$1,FALSE)=0,"",VLOOKUP($F39,'CHILD OBESITY'!$B$10:$L$468,'CHILD OBESITY'!L$1,FALSE))</f>
        <v>17.399999999999999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New Forest to Rural as a Region</v>
      </c>
      <c r="G42" s="52"/>
      <c r="H42" s="53"/>
      <c r="I42" s="21">
        <f>((I39-I40))</f>
        <v>-2.0088888888888938</v>
      </c>
      <c r="J42" s="21">
        <f>((J39-J40))</f>
        <v>-3.0655555555555498</v>
      </c>
      <c r="K42" s="21">
        <f t="shared" ref="K42:P42" si="9">((K39-K40))</f>
        <v>-3.0777777777777793</v>
      </c>
      <c r="L42" s="21">
        <f t="shared" si="9"/>
        <v>-1.9955555555555531</v>
      </c>
      <c r="M42" s="21">
        <f t="shared" si="9"/>
        <v>-1.5144444444444396</v>
      </c>
      <c r="N42" s="21">
        <f t="shared" si="9"/>
        <v>-0.54333333333332945</v>
      </c>
      <c r="O42" s="21">
        <f t="shared" si="9"/>
        <v>-0.24777777777776677</v>
      </c>
      <c r="P42" s="21">
        <f t="shared" si="9"/>
        <v>0.85666666666666202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New Forest to England</v>
      </c>
      <c r="G43" s="41"/>
      <c r="H43" s="42"/>
      <c r="I43" s="21">
        <f>(I39-I41)</f>
        <v>-4.3999999999999986</v>
      </c>
      <c r="J43" s="21">
        <f>(J39-J41)</f>
        <v>-5.6</v>
      </c>
      <c r="K43" s="21">
        <f t="shared" ref="K43:P43" si="10">(K39-K41)</f>
        <v>-5.6000000000000014</v>
      </c>
      <c r="L43" s="21">
        <f t="shared" si="10"/>
        <v>-4.7000000000000011</v>
      </c>
      <c r="M43" s="21">
        <f t="shared" si="10"/>
        <v>-4.1999999999999993</v>
      </c>
      <c r="N43" s="21">
        <f t="shared" si="10"/>
        <v>-3.5</v>
      </c>
      <c r="O43" s="21">
        <f t="shared" si="10"/>
        <v>-3.5</v>
      </c>
      <c r="P43" s="21">
        <f t="shared" si="10"/>
        <v>-2.6000000000000014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New Forest</v>
      </c>
      <c r="G48" s="12"/>
      <c r="H48" s="13"/>
      <c r="I48" s="14">
        <f>IF(VLOOKUP($F48,'ADULT OBESITY'!$B$10:$L$468,'ADULT OBESITY'!E$1,FALSE)=0,"",VLOOKUP($F48,'ADULT OBESITY'!$B$10:$L$468,'ADULT OBESITY'!E$1,FALSE))</f>
        <v>63.300724638140302</v>
      </c>
      <c r="J48" s="15">
        <f>IF(VLOOKUP($F48,'ADULT OBESITY'!$B$10:$L$468,'ADULT OBESITY'!F$1,FALSE)=0,"",VLOOKUP($F48,'ADULT OBESITY'!$B$10:$L$468,'ADULT OBESITY'!F$1,FALSE))</f>
        <v>59.648057093885903</v>
      </c>
      <c r="K48" s="15">
        <f>IF(VLOOKUP($F48,'ADULT OBESITY'!$B$10:$L$468,'ADULT OBESITY'!G$1,FALSE)=0,"",VLOOKUP($F48,'ADULT OBESITY'!$B$10:$L$468,'ADULT OBESITY'!G$1,FALSE))</f>
        <v>65.267430436688002</v>
      </c>
      <c r="L48" s="15">
        <f>IF(VLOOKUP($F48,'ADULT OBESITY'!$B$10:$L$468,'ADULT OBESITY'!H$1,FALSE)=0,"",VLOOKUP($F48,'ADULT OBESITY'!$B$10:$L$468,'ADULT OBESITY'!H$1,FALSE))</f>
        <v>58.475282340474102</v>
      </c>
      <c r="M48" s="15">
        <f>IF(VLOOKUP($F48,'ADULT OBESITY'!$B$10:$L$468,'ADULT OBESITY'!I$1,FALSE)=0,"",VLOOKUP($F48,'ADULT OBESITY'!$B$10:$L$468,'ADULT OBESITY'!I$1,FALSE))</f>
        <v>65.4489103635986</v>
      </c>
      <c r="N48" s="15">
        <f>IF(VLOOKUP($F48,'ADULT OBESITY'!$B$10:$L$468,'ADULT OBESITY'!J$1,FALSE)=0,"",VLOOKUP($F48,'ADULT OBESITY'!$B$10:$L$468,'ADULT OBESITY'!J$1,FALSE))</f>
        <v>65.467085237400198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New Forest to Rural as a Region</v>
      </c>
      <c r="G51" s="52"/>
      <c r="H51" s="53"/>
      <c r="I51" s="21">
        <f>((I48-I49))</f>
        <v>1.7363088185787134</v>
      </c>
      <c r="J51" s="21">
        <f>((J48-J49))</f>
        <v>-1.7823200367177989</v>
      </c>
      <c r="K51" s="21">
        <f t="shared" ref="K51:N51" si="12">((K48-K49))</f>
        <v>3.0014625606233238</v>
      </c>
      <c r="L51" s="21">
        <f t="shared" si="12"/>
        <v>-3.8793106613341379</v>
      </c>
      <c r="M51" s="21">
        <f t="shared" si="12"/>
        <v>3.2677431833554493</v>
      </c>
      <c r="N51" s="21">
        <f t="shared" si="12"/>
        <v>1.8963576349376652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New Forest to England</v>
      </c>
      <c r="G52" s="41"/>
      <c r="H52" s="42"/>
      <c r="I52" s="21">
        <f>(I48-I50)</f>
        <v>1.9143465532968023</v>
      </c>
      <c r="J52" s="21">
        <f>(J48-J50)</f>
        <v>-1.801975669543495</v>
      </c>
      <c r="K52" s="21">
        <f t="shared" ref="K52:N52" si="13">(K48-K50)</f>
        <v>3.2509120012438046</v>
      </c>
      <c r="L52" s="21">
        <f t="shared" si="13"/>
        <v>-3.6521320717845001</v>
      </c>
      <c r="M52" s="21">
        <f t="shared" si="13"/>
        <v>2.6923468923549976</v>
      </c>
      <c r="N52" s="21">
        <f t="shared" si="13"/>
        <v>2.0149947986296013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New Forest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25.4333217056633</v>
      </c>
      <c r="J57" s="15">
        <f>IF(VLOOKUP($F57,'UNDER 75 MORTALITY'!$B$10:$L$468,'UNDER 75 MORTALITY'!F$1,FALSE)=0,"",VLOOKUP($F57,'UNDER 75 MORTALITY'!$B$10:$L$468,'UNDER 75 MORTALITY'!F$1,FALSE))</f>
        <v>25.240056807957998</v>
      </c>
      <c r="K57" s="15">
        <f>IF(VLOOKUP($F57,'UNDER 75 MORTALITY'!$B$10:$L$468,'UNDER 75 MORTALITY'!G$1,FALSE)=0,"",VLOOKUP($F57,'UNDER 75 MORTALITY'!$B$10:$L$468,'UNDER 75 MORTALITY'!G$1,FALSE))</f>
        <v>23.210454381768201</v>
      </c>
      <c r="L57" s="15">
        <f>IF(VLOOKUP($F57,'UNDER 75 MORTALITY'!$B$10:$L$468,'UNDER 75 MORTALITY'!H$1,FALSE)=0,"",VLOOKUP($F57,'UNDER 75 MORTALITY'!$B$10:$L$468,'UNDER 75 MORTALITY'!H$1,FALSE))</f>
        <v>22.227441381047399</v>
      </c>
      <c r="M57" s="15">
        <f>IF(VLOOKUP($F57,'UNDER 75 MORTALITY'!$B$10:$L$468,'UNDER 75 MORTALITY'!I$1,FALSE)=0,"",VLOOKUP($F57,'UNDER 75 MORTALITY'!$B$10:$L$468,'UNDER 75 MORTALITY'!I$1,FALSE))</f>
        <v>20.426390296429599</v>
      </c>
      <c r="N57" s="15">
        <f>IF(VLOOKUP($F57,'UNDER 75 MORTALITY'!$B$10:$L$468,'UNDER 75 MORTALITY'!J$1,FALSE)=0,"",VLOOKUP($F57,'UNDER 75 MORTALITY'!$B$10:$L$468,'UNDER 75 MORTALITY'!J$1,FALSE))</f>
        <v>20.2156722985027</v>
      </c>
      <c r="O57" s="15">
        <f>IF(VLOOKUP($F57,'UNDER 75 MORTALITY'!$B$10:$L$468,'UNDER 75 MORTALITY'!K$1,FALSE)=0,"",VLOOKUP($F57,'UNDER 75 MORTALITY'!$B$10:$L$468,'UNDER 75 MORTALITY'!K$1,FALSE))</f>
        <v>19.520058253019499</v>
      </c>
      <c r="P57" s="15">
        <f>IF(VLOOKUP($F57,'UNDER 75 MORTALITY'!$B$10:$L$468,'UNDER 75 MORTALITY'!L$1,FALSE)=0,"",VLOOKUP($F57,'UNDER 75 MORTALITY'!$B$10:$L$468,'UNDER 75 MORTALITY'!L$1,FALSE))</f>
        <v>19.7997665852441</v>
      </c>
      <c r="Q57" s="15">
        <f>IF(VLOOKUP($F57,'UNDER 75 MORTALITY'!$B$10:$N$468,'UNDER 75 MORTALITY'!M$1,FALSE)=0,"",VLOOKUP($F57,'UNDER 75 MORTALITY'!$B$10:$N$468,'UNDER 75 MORTALITY'!M$1,FALSE))</f>
        <v>19.429664581183701</v>
      </c>
      <c r="R57" s="15">
        <f>IF(VLOOKUP($F57,'UNDER 75 MORTALITY'!$B$10:$N$468,'UNDER 75 MORTALITY'!N$1,FALSE)=0,"",VLOOKUP($F57,'UNDER 75 MORTALITY'!$B$10:$N$468,'UNDER 75 MORTALITY'!N$1,FALSE))</f>
        <v>17.2893851252228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New Forest to Rural as a Region</v>
      </c>
      <c r="G60" s="52"/>
      <c r="H60" s="53"/>
      <c r="I60" s="21">
        <f>((I57-I58))</f>
        <v>-5.3244555921468439</v>
      </c>
      <c r="J60" s="21">
        <f>((J57-J58))</f>
        <v>-3.9474280534784931</v>
      </c>
      <c r="K60" s="21">
        <f t="shared" ref="K60:N60" si="15">((K57-K58))</f>
        <v>-4.7092087394356952</v>
      </c>
      <c r="L60" s="21">
        <f t="shared" si="15"/>
        <v>-4.2908077930114459</v>
      </c>
      <c r="M60" s="21">
        <f t="shared" si="15"/>
        <v>-4.7608789436852419</v>
      </c>
      <c r="N60" s="21">
        <f t="shared" si="15"/>
        <v>-4.4922368723204933</v>
      </c>
      <c r="O60" s="21">
        <f t="shared" ref="O60:R60" si="16">((O57-O58))</f>
        <v>-4.5836317013318286</v>
      </c>
      <c r="P60" s="21">
        <f t="shared" si="16"/>
        <v>-4.0438643581360907</v>
      </c>
      <c r="Q60" s="21">
        <f t="shared" si="16"/>
        <v>-4.0996199629220236</v>
      </c>
      <c r="R60" s="21">
        <f t="shared" si="16"/>
        <v>-5.8046297512785756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New Forest to England</v>
      </c>
      <c r="G61" s="41"/>
      <c r="H61" s="42"/>
      <c r="I61" s="21">
        <f>(I57-I59)</f>
        <v>-11.738571983880998</v>
      </c>
      <c r="J61" s="21">
        <f>(J57-J59)</f>
        <v>-9.7142356243043011</v>
      </c>
      <c r="K61" s="21">
        <f t="shared" ref="K61:N61" si="17">(K57-K59)</f>
        <v>-10.177256090267697</v>
      </c>
      <c r="L61" s="21">
        <f t="shared" si="17"/>
        <v>-9.734437115278002</v>
      </c>
      <c r="M61" s="21">
        <f t="shared" si="17"/>
        <v>-10.512612652051903</v>
      </c>
      <c r="N61" s="21">
        <f t="shared" si="17"/>
        <v>-10.084616207513101</v>
      </c>
      <c r="O61" s="21">
        <f t="shared" ref="O61:R61" si="18">(O57-O59)</f>
        <v>-10.112990595453301</v>
      </c>
      <c r="P61" s="21">
        <f t="shared" si="18"/>
        <v>-9.2695998313689003</v>
      </c>
      <c r="Q61" s="21">
        <f t="shared" si="18"/>
        <v>-9.2178402061394991</v>
      </c>
      <c r="R61" s="21">
        <f t="shared" si="18"/>
        <v>-10.765789879404299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RBrXTyBJbK9UgGfQTDy0YwQXJKiiQ3SBK9AMkEfQcoGEUgM86DP9IGfuxyZq+Jnq9dIq50Do9EWRkNzcaJLVww==" saltValue="bDZ13Tx8hV5V4hksKyZP+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2022-11-23T09:19:13Z</dcterms:modified>
</cp:coreProperties>
</file>