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3D3FCDFC-AEB1-4D03-84CA-F66989658094}" xr6:coauthVersionLast="47" xr6:coauthVersionMax="47" xr10:uidLastSave="{138AB1B7-DA69-4ACF-9D8D-96DC30C9B637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<sst xmlns="http://schemas.openxmlformats.org/spreadsheetml/2006/main" count="69488" uniqueCount="1474">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</sst>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62.36</c:v>
                </c:pt>
                <c:pt idx="1">
                  <c:v>60.08</c:v>
                </c:pt>
                <c:pt idx="2">
                  <c:v>62.01</c:v>
                </c:pt>
                <c:pt idx="3">
                  <c:v>59.4</c:v>
                </c:pt>
                <c:pt idx="4">
                  <c:v>60.44</c:v>
                </c:pt>
                <c:pt idx="5">
                  <c:v>59.88</c:v>
                </c:pt>
                <c:pt idx="6">
                  <c:v>58.37</c:v>
                </c:pt>
                <c:pt idx="7">
                  <c:v>58.65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62.49</c:v>
                </c:pt>
                <c:pt idx="1">
                  <c:v>64.69</c:v>
                </c:pt>
                <c:pt idx="2">
                  <c:v>64.27</c:v>
                </c:pt>
                <c:pt idx="3">
                  <c:v>63.02</c:v>
                </c:pt>
                <c:pt idx="4">
                  <c:v>61.18</c:v>
                </c:pt>
                <c:pt idx="5">
                  <c:v>59</c:v>
                </c:pt>
                <c:pt idx="6">
                  <c:v>60.18</c:v>
                </c:pt>
                <c:pt idx="7">
                  <c:v>56.37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24</c:v>
                </c:pt>
                <c:pt idx="1">
                  <c:v>22.2</c:v>
                </c:pt>
                <c:pt idx="2">
                  <c:v>18.899999999999999</c:v>
                </c:pt>
                <c:pt idx="3">
                  <c:v>20.9</c:v>
                </c:pt>
                <c:pt idx="4">
                  <c:v>18.5</c:v>
                </c:pt>
                <c:pt idx="5">
                  <c:v>20.8</c:v>
                </c:pt>
                <c:pt idx="6">
                  <c:v>21</c:v>
                </c:pt>
                <c:pt idx="7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18.399999999999999</c:v>
                </c:pt>
                <c:pt idx="1">
                  <c:v>18.8</c:v>
                </c:pt>
                <c:pt idx="2">
                  <c:v>19.100000000000001</c:v>
                </c:pt>
                <c:pt idx="3">
                  <c:v>20.2</c:v>
                </c:pt>
                <c:pt idx="4">
                  <c:v>20.3</c:v>
                </c:pt>
                <c:pt idx="5">
                  <c:v>21.2</c:v>
                </c:pt>
                <c:pt idx="6">
                  <c:v>21.2</c:v>
                </c:pt>
                <c:pt idx="7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64.720619012289703</c:v>
                </c:pt>
                <c:pt idx="1">
                  <c:v>71.953629325195394</c:v>
                </c:pt>
                <c:pt idx="2">
                  <c:v>72.281594594718996</c:v>
                </c:pt>
                <c:pt idx="3">
                  <c:v>64.696626401780904</c:v>
                </c:pt>
                <c:pt idx="4">
                  <c:v>70.750578853398096</c:v>
                </c:pt>
                <c:pt idx="5">
                  <c:v>67.621535690870999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 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39.344044030946201</c:v>
                </c:pt>
                <c:pt idx="1">
                  <c:v>37.085917033716598</c:v>
                </c:pt>
                <c:pt idx="2">
                  <c:v>34.163630748985497</c:v>
                </c:pt>
                <c:pt idx="3">
                  <c:v>33.432117501144901</c:v>
                </c:pt>
                <c:pt idx="4">
                  <c:v>31.846937596820201</c:v>
                </c:pt>
                <c:pt idx="5">
                  <c:v>31.407787457049</c:v>
                </c:pt>
                <c:pt idx="6">
                  <c:v>31.0390759665922</c:v>
                </c:pt>
                <c:pt idx="7">
                  <c:v>28.967427880998599</c:v>
                </c:pt>
                <c:pt idx="8">
                  <c:v>28.925950757859301</c:v>
                </c:pt>
                <c:pt idx="9">
                  <c:v>28.3022090619064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Lincolnshire from 2011-13 to 2018-20 has seen some fluctuation but is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Lincolnshire has reduced from 2011-13 to 2018-20 taking it from being in line with the England situation to being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 Lincolnshire from 2012 to 2019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 Lincolnshire increased from being in line with the England situation to being greater with a widening gap.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 Lincolnshire from 2015/16 to 2020/21 was above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 Lincolnshire from 2008-10 to 2017-19 was very closely aligned to the England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187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Lincolnshire</v>
      </c>
      <c r="G12" s="12"/>
      <c r="H12" s="13"/>
      <c r="I12" s="14">
        <f>IF(VLOOKUP($F12,'M HLE'!$B$10:$L$468,'M HLE'!E$1,FALSE)=0,"",VLOOKUP($F12,'M HLE'!$B$10:$L$468,'M HLE'!E$1,FALSE))</f>
        <v>62.36</v>
      </c>
      <c r="J12" s="15">
        <f>IF(VLOOKUP($F12,'M HLE'!$B$10:$L$468,'M HLE'!F$1,FALSE)=0,"",VLOOKUP($F12,'M HLE'!$B$10:$L$468,'M HLE'!F$1,FALSE))</f>
        <v>60.08</v>
      </c>
      <c r="K12" s="15">
        <f>IF(VLOOKUP($F12,'M HLE'!$B$10:$L$468,'M HLE'!G$1,FALSE)=0,"",VLOOKUP($F12,'M HLE'!$B$10:$L$468,'M HLE'!G$1,FALSE))</f>
        <v>62.01</v>
      </c>
      <c r="L12" s="15">
        <f>IF(VLOOKUP($F12,'M HLE'!$B$10:$L$468,'M HLE'!H$1,FALSE)=0,"",VLOOKUP($F12,'M HLE'!$B$10:$L$468,'M HLE'!H$1,FALSE))</f>
        <v>59.4</v>
      </c>
      <c r="M12" s="15">
        <f>IF(VLOOKUP($F12,'M HLE'!$B$10:$L$468,'M HLE'!I$1,FALSE)=0,"",VLOOKUP($F12,'M HLE'!$B$10:$L$468,'M HLE'!I$1,FALSE))</f>
        <v>60.44</v>
      </c>
      <c r="N12" s="15">
        <f>IF(VLOOKUP($F12,'M HLE'!$B$10:$L$468,'M HLE'!J$1,FALSE)=0,"",VLOOKUP($F12,'M HLE'!$B$10:$L$468,'M HLE'!J$1,FALSE))</f>
        <v>59.88</v>
      </c>
      <c r="O12" s="15">
        <f>IF(VLOOKUP($F12,'M HLE'!$B$10:$L$468,'M HLE'!K$1,FALSE)=0,"",VLOOKUP($F12,'M HLE'!$B$10:$L$468,'M HLE'!K$1,FALSE))</f>
        <v>58.37</v>
      </c>
      <c r="P12" s="15">
        <f>IF(VLOOKUP($F12,'M HLE'!$B$10:$L$468,'M HLE'!L$1,FALSE)=0,"",VLOOKUP($F12,'M HLE'!$B$10:$L$468,'M HLE'!L$1,FALSE))</f>
        <v>58.65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North Lincolnshire to Rural as a Region</v>
      </c>
      <c r="G15" s="52"/>
      <c r="H15" s="53"/>
      <c r="I15" s="21">
        <f>100*((I12-I13))/I13</f>
        <v>-3.6859135242831842</v>
      </c>
      <c r="J15" s="21">
        <f>100*((J12-J13))/J13</f>
        <v>-7.8230718482947017</v>
      </c>
      <c r="K15" s="21">
        <f t="shared" ref="K15:P15" si="0">100*((K12-K13))/K13</f>
        <v>-4.6931075026704789</v>
      </c>
      <c r="L15" s="21">
        <f t="shared" si="0"/>
        <v>-8.1099895579533587</v>
      </c>
      <c r="M15" s="21">
        <f t="shared" si="0"/>
        <v>-6.3780350850017529</v>
      </c>
      <c r="N15" s="21">
        <f t="shared" si="0"/>
        <v>-6.7834208990076021</v>
      </c>
      <c r="O15" s="21">
        <f t="shared" si="0"/>
        <v>-9.3260425485642333</v>
      </c>
      <c r="P15" s="21">
        <f t="shared" si="0"/>
        <v>-9.3704607967364097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North Lincolnshire to England</v>
      </c>
      <c r="G16" s="41"/>
      <c r="H16" s="42"/>
      <c r="I16" s="21">
        <f>100*(I12-I14)/I14</f>
        <v>-1.2978790756568539</v>
      </c>
      <c r="J16" s="21">
        <f>100*(J12-J14)/J14</f>
        <v>-5.1917311030456039</v>
      </c>
      <c r="K16" s="21">
        <f t="shared" ref="K16:P16" si="1">100*(K12-K14)/K14</f>
        <v>-2.1615651625118404</v>
      </c>
      <c r="L16" s="21">
        <f t="shared" si="1"/>
        <v>-6.1759595640499185</v>
      </c>
      <c r="M16" s="21">
        <f t="shared" si="1"/>
        <v>-4.6386872830545984</v>
      </c>
      <c r="N16" s="21">
        <f t="shared" si="1"/>
        <v>-5.4924242424242369</v>
      </c>
      <c r="O16" s="21">
        <f t="shared" si="1"/>
        <v>-7.6131687242798387</v>
      </c>
      <c r="P16" s="21">
        <f t="shared" si="1"/>
        <v>-7.1111815014254072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Lincolnshire</v>
      </c>
      <c r="G21" s="12"/>
      <c r="H21" s="13"/>
      <c r="I21" s="14">
        <f>IF(VLOOKUP($F21,'F HLE'!$B$10:$L$468,'F HLE'!E$1,FALSE)=0,"",VLOOKUP($F21,'F HLE'!$B$10:$L$468,'F HLE'!E$1,FALSE))</f>
        <v>62.49</v>
      </c>
      <c r="J21" s="15">
        <f>IF(VLOOKUP($F21,'F HLE'!$B$10:$L$468,'F HLE'!F$1,FALSE)=0,"",VLOOKUP($F21,'F HLE'!$B$10:$L$468,'F HLE'!F$1,FALSE))</f>
        <v>64.69</v>
      </c>
      <c r="K21" s="15">
        <f>IF(VLOOKUP($F21,'F HLE'!$B$10:$L$468,'F HLE'!G$1,FALSE)=0,"",VLOOKUP($F21,'F HLE'!$B$10:$L$468,'F HLE'!G$1,FALSE))</f>
        <v>64.27</v>
      </c>
      <c r="L21" s="15">
        <f>IF(VLOOKUP($F21,'F HLE'!$B$10:$L$468,'F HLE'!H$1,FALSE)=0,"",VLOOKUP($F21,'F HLE'!$B$10:$L$468,'F HLE'!H$1,FALSE))</f>
        <v>63.02</v>
      </c>
      <c r="M21" s="15">
        <f>IF(VLOOKUP($F21,'F HLE'!$B$10:$L$468,'F HLE'!I$1,FALSE)=0,"",VLOOKUP($F21,'F HLE'!$B$10:$L$468,'F HLE'!I$1,FALSE))</f>
        <v>61.18</v>
      </c>
      <c r="N21" s="15">
        <f>IF(VLOOKUP($F21,'F HLE'!$B$10:$L$468,'F HLE'!J$1,FALSE)=0,"",VLOOKUP($F21,'F HLE'!$B$10:$L$468,'F HLE'!J$1,FALSE))</f>
        <v>59</v>
      </c>
      <c r="O21" s="15">
        <f>IF(VLOOKUP($F21,'F HLE'!$B$10:$L$468,'F HLE'!K$1,FALSE)=0,"",VLOOKUP($F21,'F HLE'!$B$10:$L$468,'F HLE'!K$1,FALSE))</f>
        <v>60.18</v>
      </c>
      <c r="P21" s="15">
        <f>IF(VLOOKUP($F21,'F HLE'!$B$10:$L$468,'F HLE'!L$1,FALSE)=0,"",VLOOKUP($F21,'F HLE'!$B$10:$L$468,'F HLE'!L$1,FALSE))</f>
        <v>56.37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North Lincolnshire to Rural as a Region</v>
      </c>
      <c r="G24" s="52"/>
      <c r="H24" s="53"/>
      <c r="I24" s="21">
        <f>100*((I21-I22))/I22</f>
        <v>-4.6718279241829164</v>
      </c>
      <c r="J24" s="21">
        <f>100*((J21-J22))/J22</f>
        <v>-0.73501204560452571</v>
      </c>
      <c r="K24" s="21">
        <f t="shared" ref="K24:P24" si="3">100*((K21-K22))/K22</f>
        <v>-2.0677465067731049</v>
      </c>
      <c r="L24" s="21">
        <f t="shared" si="3"/>
        <v>-3.8772459656508467</v>
      </c>
      <c r="M24" s="21">
        <f t="shared" si="3"/>
        <v>-6.6809029896277847</v>
      </c>
      <c r="N24" s="21">
        <f t="shared" si="3"/>
        <v>-9.6844312798022383</v>
      </c>
      <c r="O24" s="21">
        <f t="shared" si="3"/>
        <v>-6.4918114298144811</v>
      </c>
      <c r="P24" s="21">
        <f t="shared" si="3"/>
        <v>-13.771081112088442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North Lincolnshire to England</v>
      </c>
      <c r="G25" s="41"/>
      <c r="H25" s="42"/>
      <c r="I25" s="21">
        <f>100*(I21-I23)/I23</f>
        <v>-2.1146616541353405</v>
      </c>
      <c r="J25" s="21">
        <f>100*(J21-J23)/J23</f>
        <v>1.3155833985904406</v>
      </c>
      <c r="K25" s="21">
        <f t="shared" ref="K25:P25" si="4">100*(K21-K23)/K23</f>
        <v>0.32781767093349007</v>
      </c>
      <c r="L25" s="21">
        <f t="shared" si="4"/>
        <v>-1.2380504623099813</v>
      </c>
      <c r="M25" s="21">
        <f t="shared" si="4"/>
        <v>-4.0614709110867233</v>
      </c>
      <c r="N25" s="21">
        <f t="shared" si="4"/>
        <v>-7.6537799342620136</v>
      </c>
      <c r="O25" s="21">
        <f t="shared" si="4"/>
        <v>-5.2581863979848915</v>
      </c>
      <c r="P25" s="21">
        <f t="shared" si="4"/>
        <v>-11.742602160638798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 Lincolnshire</v>
      </c>
      <c r="G30" s="12"/>
      <c r="H30" s="13"/>
      <c r="I30" s="14">
        <f>IF(VLOOKUP($F30,SMOKING!$B$10:$L$468,SMOKING!E$1,FALSE)=0,"",VLOOKUP($F30,SMOKING!$B$10:$L$468,SMOKING!E$1,FALSE))</f>
        <v>24</v>
      </c>
      <c r="J30" s="15">
        <f>IF(VLOOKUP($F30,SMOKING!$B$10:$L$468,SMOKING!F$1,FALSE)=0,"",VLOOKUP($F30,SMOKING!$B$10:$L$468,SMOKING!F$1,FALSE))</f>
        <v>22.2</v>
      </c>
      <c r="K30" s="15">
        <f>IF(VLOOKUP($F30,SMOKING!$B$10:$L$468,SMOKING!G$1,FALSE)=0,"",VLOOKUP($F30,SMOKING!$B$10:$L$468,SMOKING!G$1,FALSE))</f>
        <v>18.899999999999999</v>
      </c>
      <c r="L30" s="15">
        <f>IF(VLOOKUP($F30,SMOKING!$B$10:$L$468,SMOKING!H$1,FALSE)=0,"",VLOOKUP($F30,SMOKING!$B$10:$L$468,SMOKING!H$1,FALSE))</f>
        <v>20.9</v>
      </c>
      <c r="M30" s="15">
        <f>IF(VLOOKUP($F30,SMOKING!$B$10:$L$468,SMOKING!I$1,FALSE)=0,"",VLOOKUP($F30,SMOKING!$B$10:$L$468,SMOKING!I$1,FALSE))</f>
        <v>18.5</v>
      </c>
      <c r="N30" s="15">
        <f>IF(VLOOKUP($F30,SMOKING!$B$10:$L$468,SMOKING!J$1,FALSE)=0,"",VLOOKUP($F30,SMOKING!$B$10:$L$468,SMOKING!J$1,FALSE))</f>
        <v>20.8</v>
      </c>
      <c r="O30" s="15">
        <f>IF(VLOOKUP($F30,SMOKING!$B$10:$L$468,SMOKING!K$1,FALSE)=0,"",VLOOKUP($F30,SMOKING!$B$10:$L$468,SMOKING!K$1,FALSE))</f>
        <v>21</v>
      </c>
      <c r="P30" s="15">
        <f>IF(VLOOKUP($F30,SMOKING!$B$10:$L$468,SMOKING!L$1,FALSE)=0,"",VLOOKUP($F30,SMOKING!$B$10:$L$468,SMOKING!L$1,FALSE))</f>
        <v>17.8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North Lincolnshire to Rural as a Region</v>
      </c>
      <c r="G33" s="52"/>
      <c r="H33" s="53"/>
      <c r="I33" s="21">
        <f>((I30-I31))</f>
        <v>6.7275862068965466</v>
      </c>
      <c r="J33" s="21">
        <f>((J30-J31))</f>
        <v>6.0908045977011547</v>
      </c>
      <c r="K33" s="21">
        <f t="shared" ref="K33:P33" si="6">((K30-K31))</f>
        <v>3.332183908045975</v>
      </c>
      <c r="L33" s="21">
        <f t="shared" si="6"/>
        <v>6.0068965517241359</v>
      </c>
      <c r="M33" s="21">
        <f t="shared" si="6"/>
        <v>5.1781609195402307</v>
      </c>
      <c r="N33" s="21">
        <f t="shared" si="6"/>
        <v>7.9643678160919524</v>
      </c>
      <c r="O33" s="21">
        <f t="shared" si="6"/>
        <v>8.3873563218390803</v>
      </c>
      <c r="P33" s="21">
        <f t="shared" si="6"/>
        <v>5.0735632183908095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North Lincolnshire to England</v>
      </c>
      <c r="G34" s="41"/>
      <c r="H34" s="42"/>
      <c r="I34" s="21">
        <f>(I30-I32)</f>
        <v>4.6999999999999993</v>
      </c>
      <c r="J34" s="21">
        <f>(J30-J32)</f>
        <v>3.8000000000000007</v>
      </c>
      <c r="K34" s="21">
        <f t="shared" ref="K34:P34" si="7">(K30-K32)</f>
        <v>1.0999999999999979</v>
      </c>
      <c r="L34" s="21">
        <f t="shared" si="7"/>
        <v>4</v>
      </c>
      <c r="M34" s="21">
        <f t="shared" si="7"/>
        <v>3</v>
      </c>
      <c r="N34" s="21">
        <f t="shared" si="7"/>
        <v>5.9</v>
      </c>
      <c r="O34" s="21">
        <f t="shared" si="7"/>
        <v>6.6</v>
      </c>
      <c r="P34" s="21">
        <f t="shared" si="7"/>
        <v>3.9000000000000004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 Lincolnshire</v>
      </c>
      <c r="G39" s="12"/>
      <c r="H39" s="13"/>
      <c r="I39" s="14">
        <f>IF(VLOOKUP($F39,'CHILD OBESITY'!$B$10:$L$468,'CHILD OBESITY'!E$1,FALSE)=0,"",VLOOKUP($F39,'CHILD OBESITY'!$B$10:$L$468,'CHILD OBESITY'!E$1,FALSE))</f>
        <v>18.399999999999999</v>
      </c>
      <c r="J39" s="15">
        <f>IF(VLOOKUP($F39,'CHILD OBESITY'!$B$10:$L$468,'CHILD OBESITY'!F$1,FALSE)=0,"",VLOOKUP($F39,'CHILD OBESITY'!$B$10:$L$468,'CHILD OBESITY'!F$1,FALSE))</f>
        <v>18.8</v>
      </c>
      <c r="K39" s="15">
        <f>IF(VLOOKUP($F39,'CHILD OBESITY'!$B$10:$L$468,'CHILD OBESITY'!G$1,FALSE)=0,"",VLOOKUP($F39,'CHILD OBESITY'!$B$10:$L$468,'CHILD OBESITY'!G$1,FALSE))</f>
        <v>19.100000000000001</v>
      </c>
      <c r="L39" s="15">
        <f>IF(VLOOKUP($F39,'CHILD OBESITY'!$B$10:$L$468,'CHILD OBESITY'!H$1,FALSE)=0,"",VLOOKUP($F39,'CHILD OBESITY'!$B$10:$L$468,'CHILD OBESITY'!H$1,FALSE))</f>
        <v>20.2</v>
      </c>
      <c r="M39" s="15">
        <f>IF(VLOOKUP($F39,'CHILD OBESITY'!$B$10:$L$468,'CHILD OBESITY'!I$1,FALSE)=0,"",VLOOKUP($F39,'CHILD OBESITY'!$B$10:$L$468,'CHILD OBESITY'!I$1,FALSE))</f>
        <v>20.3</v>
      </c>
      <c r="N39" s="15">
        <f>IF(VLOOKUP($F39,'CHILD OBESITY'!$B$10:$L$468,'CHILD OBESITY'!J$1,FALSE)=0,"",VLOOKUP($F39,'CHILD OBESITY'!$B$10:$L$468,'CHILD OBESITY'!J$1,FALSE))</f>
        <v>21.2</v>
      </c>
      <c r="O39" s="15">
        <f>IF(VLOOKUP($F39,'CHILD OBESITY'!$B$10:$L$468,'CHILD OBESITY'!K$1,FALSE)=0,"",VLOOKUP($F39,'CHILD OBESITY'!$B$10:$L$468,'CHILD OBESITY'!K$1,FALSE))</f>
        <v>21.2</v>
      </c>
      <c r="P39" s="15">
        <f>IF(VLOOKUP($F39,'CHILD OBESITY'!$B$10:$L$468,'CHILD OBESITY'!L$1,FALSE)=0,"",VLOOKUP($F39,'CHILD OBESITY'!$B$10:$L$468,'CHILD OBESITY'!L$1,FALSE))</f>
        <v>22.1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North Lincolnshire to Rural as a Region</v>
      </c>
      <c r="G42" s="52"/>
      <c r="H42" s="53"/>
      <c r="I42" s="21">
        <f>((I39-I40))</f>
        <v>2.091111111111104</v>
      </c>
      <c r="J42" s="21">
        <f>((J39-J40))</f>
        <v>2.3344444444444505</v>
      </c>
      <c r="K42" s="21">
        <f t="shared" ref="K42:P42" si="9">((K39-K40))</f>
        <v>2.5222222222222221</v>
      </c>
      <c r="L42" s="21">
        <f t="shared" si="9"/>
        <v>3.8044444444444458</v>
      </c>
      <c r="M42" s="21">
        <f t="shared" si="9"/>
        <v>3.9855555555555604</v>
      </c>
      <c r="N42" s="21">
        <f t="shared" si="9"/>
        <v>4.8566666666666691</v>
      </c>
      <c r="O42" s="21">
        <f t="shared" si="9"/>
        <v>4.8522222222222311</v>
      </c>
      <c r="P42" s="21">
        <f t="shared" si="9"/>
        <v>5.5566666666666649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North Lincolnshire to England</v>
      </c>
      <c r="G43" s="41"/>
      <c r="H43" s="42"/>
      <c r="I43" s="21">
        <f>(I39-I41)</f>
        <v>-0.30000000000000071</v>
      </c>
      <c r="J43" s="21">
        <f>(J39-J41)</f>
        <v>-0.19999999999999929</v>
      </c>
      <c r="K43" s="21">
        <f t="shared" ref="K43:P43" si="10">(K39-K41)</f>
        <v>0</v>
      </c>
      <c r="L43" s="21">
        <f t="shared" si="10"/>
        <v>1.0999999999999979</v>
      </c>
      <c r="M43" s="21">
        <f t="shared" si="10"/>
        <v>1.3000000000000007</v>
      </c>
      <c r="N43" s="21">
        <f t="shared" si="10"/>
        <v>1.8999999999999986</v>
      </c>
      <c r="O43" s="21">
        <f t="shared" si="10"/>
        <v>1.5999999999999979</v>
      </c>
      <c r="P43" s="21">
        <f t="shared" si="10"/>
        <v>2.1000000000000014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 Lincolnshire</v>
      </c>
      <c r="G48" s="12"/>
      <c r="H48" s="13"/>
      <c r="I48" s="14">
        <f>IF(VLOOKUP($F48,'ADULT OBESITY'!$B$10:$L$468,'ADULT OBESITY'!E$1,FALSE)=0,"",VLOOKUP($F48,'ADULT OBESITY'!$B$10:$L$468,'ADULT OBESITY'!E$1,FALSE))</f>
        <v>64.720619012289703</v>
      </c>
      <c r="J48" s="15">
        <f>IF(VLOOKUP($F48,'ADULT OBESITY'!$B$10:$L$468,'ADULT OBESITY'!F$1,FALSE)=0,"",VLOOKUP($F48,'ADULT OBESITY'!$B$10:$L$468,'ADULT OBESITY'!F$1,FALSE))</f>
        <v>71.953629325195394</v>
      </c>
      <c r="K48" s="15">
        <f>IF(VLOOKUP($F48,'ADULT OBESITY'!$B$10:$L$468,'ADULT OBESITY'!G$1,FALSE)=0,"",VLOOKUP($F48,'ADULT OBESITY'!$B$10:$L$468,'ADULT OBESITY'!G$1,FALSE))</f>
        <v>72.281594594718996</v>
      </c>
      <c r="L48" s="15">
        <f>IF(VLOOKUP($F48,'ADULT OBESITY'!$B$10:$L$468,'ADULT OBESITY'!H$1,FALSE)=0,"",VLOOKUP($F48,'ADULT OBESITY'!$B$10:$L$468,'ADULT OBESITY'!H$1,FALSE))</f>
        <v>64.696626401780904</v>
      </c>
      <c r="M48" s="15">
        <f>IF(VLOOKUP($F48,'ADULT OBESITY'!$B$10:$L$468,'ADULT OBESITY'!I$1,FALSE)=0,"",VLOOKUP($F48,'ADULT OBESITY'!$B$10:$L$468,'ADULT OBESITY'!I$1,FALSE))</f>
        <v>70.750578853398096</v>
      </c>
      <c r="N48" s="15">
        <f>IF(VLOOKUP($F48,'ADULT OBESITY'!$B$10:$L$468,'ADULT OBESITY'!J$1,FALSE)=0,"",VLOOKUP($F48,'ADULT OBESITY'!$B$10:$L$468,'ADULT OBESITY'!J$1,FALSE))</f>
        <v>67.621535690870999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North Lincolnshire to Rural as a Region</v>
      </c>
      <c r="G51" s="52"/>
      <c r="H51" s="53"/>
      <c r="I51" s="21">
        <f>((I48-I49))</f>
        <v>3.156203192728114</v>
      </c>
      <c r="J51" s="21">
        <f>((J48-J49))</f>
        <v>10.523252194591691</v>
      </c>
      <c r="K51" s="21">
        <f t="shared" ref="K51:N51" si="12">((K48-K49))</f>
        <v>10.015626718654318</v>
      </c>
      <c r="L51" s="21">
        <f t="shared" si="12"/>
        <v>2.3420333999726637</v>
      </c>
      <c r="M51" s="21">
        <f t="shared" si="12"/>
        <v>8.5694116731549457</v>
      </c>
      <c r="N51" s="21">
        <f t="shared" si="12"/>
        <v>4.0508080884084663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North Lincolnshire to England</v>
      </c>
      <c r="G52" s="41"/>
      <c r="H52" s="42"/>
      <c r="I52" s="21">
        <f>(I48-I50)</f>
        <v>3.3342409274462028</v>
      </c>
      <c r="J52" s="21">
        <f>(J48-J50)</f>
        <v>10.503596561765995</v>
      </c>
      <c r="K52" s="21">
        <f t="shared" ref="K52:N52" si="13">(K48-K50)</f>
        <v>10.265076159274798</v>
      </c>
      <c r="L52" s="21">
        <f t="shared" si="13"/>
        <v>2.5692119895223016</v>
      </c>
      <c r="M52" s="21">
        <f t="shared" si="13"/>
        <v>7.9940153821544939</v>
      </c>
      <c r="N52" s="21">
        <f t="shared" si="13"/>
        <v>4.1694452521004024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 Lincolnshire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39.344044030946201</v>
      </c>
      <c r="J57" s="15">
        <f>IF(VLOOKUP($F57,'UNDER 75 MORTALITY'!$B$10:$L$468,'UNDER 75 MORTALITY'!F$1,FALSE)=0,"",VLOOKUP($F57,'UNDER 75 MORTALITY'!$B$10:$L$468,'UNDER 75 MORTALITY'!F$1,FALSE))</f>
        <v>37.085917033716598</v>
      </c>
      <c r="K57" s="15">
        <f>IF(VLOOKUP($F57,'UNDER 75 MORTALITY'!$B$10:$L$468,'UNDER 75 MORTALITY'!G$1,FALSE)=0,"",VLOOKUP($F57,'UNDER 75 MORTALITY'!$B$10:$L$468,'UNDER 75 MORTALITY'!G$1,FALSE))</f>
        <v>34.163630748985497</v>
      </c>
      <c r="L57" s="15">
        <f>IF(VLOOKUP($F57,'UNDER 75 MORTALITY'!$B$10:$L$468,'UNDER 75 MORTALITY'!H$1,FALSE)=0,"",VLOOKUP($F57,'UNDER 75 MORTALITY'!$B$10:$L$468,'UNDER 75 MORTALITY'!H$1,FALSE))</f>
        <v>33.432117501144901</v>
      </c>
      <c r="M57" s="15">
        <f>IF(VLOOKUP($F57,'UNDER 75 MORTALITY'!$B$10:$L$468,'UNDER 75 MORTALITY'!I$1,FALSE)=0,"",VLOOKUP($F57,'UNDER 75 MORTALITY'!$B$10:$L$468,'UNDER 75 MORTALITY'!I$1,FALSE))</f>
        <v>31.846937596820201</v>
      </c>
      <c r="N57" s="15">
        <f>IF(VLOOKUP($F57,'UNDER 75 MORTALITY'!$B$10:$L$468,'UNDER 75 MORTALITY'!J$1,FALSE)=0,"",VLOOKUP($F57,'UNDER 75 MORTALITY'!$B$10:$L$468,'UNDER 75 MORTALITY'!J$1,FALSE))</f>
        <v>31.407787457049</v>
      </c>
      <c r="O57" s="15">
        <f>IF(VLOOKUP($F57,'UNDER 75 MORTALITY'!$B$10:$L$468,'UNDER 75 MORTALITY'!K$1,FALSE)=0,"",VLOOKUP($F57,'UNDER 75 MORTALITY'!$B$10:$L$468,'UNDER 75 MORTALITY'!K$1,FALSE))</f>
        <v>31.0390759665922</v>
      </c>
      <c r="P57" s="15">
        <f>IF(VLOOKUP($F57,'UNDER 75 MORTALITY'!$B$10:$L$468,'UNDER 75 MORTALITY'!L$1,FALSE)=0,"",VLOOKUP($F57,'UNDER 75 MORTALITY'!$B$10:$L$468,'UNDER 75 MORTALITY'!L$1,FALSE))</f>
        <v>28.967427880998599</v>
      </c>
      <c r="Q57" s="15">
        <f>IF(VLOOKUP($F57,'UNDER 75 MORTALITY'!$B$10:$N$468,'UNDER 75 MORTALITY'!M$1,FALSE)=0,"",VLOOKUP($F57,'UNDER 75 MORTALITY'!$B$10:$N$468,'UNDER 75 MORTALITY'!M$1,FALSE))</f>
        <v>28.925950757859301</v>
      </c>
      <c r="R57" s="15">
        <f>IF(VLOOKUP($F57,'UNDER 75 MORTALITY'!$B$10:$N$468,'UNDER 75 MORTALITY'!N$1,FALSE)=0,"",VLOOKUP($F57,'UNDER 75 MORTALITY'!$B$10:$N$468,'UNDER 75 MORTALITY'!N$1,FALSE))</f>
        <v>28.3022090619064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North Lincolnshire to Rural as a Region</v>
      </c>
      <c r="G60" s="52"/>
      <c r="H60" s="53"/>
      <c r="I60" s="21">
        <f>((I57-I58))</f>
        <v>8.5862667331360569</v>
      </c>
      <c r="J60" s="21">
        <f>((J57-J58))</f>
        <v>7.8984321722801063</v>
      </c>
      <c r="K60" s="21">
        <f t="shared" ref="K60:N60" si="15">((K57-K58))</f>
        <v>6.2439676277816005</v>
      </c>
      <c r="L60" s="21">
        <f t="shared" si="15"/>
        <v>6.9138683270860568</v>
      </c>
      <c r="M60" s="21">
        <f t="shared" si="15"/>
        <v>6.6596683567053603</v>
      </c>
      <c r="N60" s="21">
        <f t="shared" si="15"/>
        <v>6.6998782862258075</v>
      </c>
      <c r="O60" s="21">
        <f t="shared" ref="O60:R60" si="16">((O57-O58))</f>
        <v>6.9353860122408726</v>
      </c>
      <c r="P60" s="21">
        <f t="shared" si="16"/>
        <v>5.1237969376184083</v>
      </c>
      <c r="Q60" s="21">
        <f t="shared" si="16"/>
        <v>5.3966662137535764</v>
      </c>
      <c r="R60" s="21">
        <f t="shared" si="16"/>
        <v>5.2081941854050235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North Lincolnshire to England</v>
      </c>
      <c r="G61" s="41"/>
      <c r="H61" s="42"/>
      <c r="I61" s="21">
        <f>(I57-I59)</f>
        <v>2.1721503414019026</v>
      </c>
      <c r="J61" s="21">
        <f>(J57-J59)</f>
        <v>2.1316246014542983</v>
      </c>
      <c r="K61" s="21">
        <f t="shared" ref="K61:N61" si="17">(K57-K59)</f>
        <v>0.77592027694959853</v>
      </c>
      <c r="L61" s="21">
        <f t="shared" si="17"/>
        <v>1.4702390048195007</v>
      </c>
      <c r="M61" s="21">
        <f t="shared" si="17"/>
        <v>0.90793464833869919</v>
      </c>
      <c r="N61" s="21">
        <f t="shared" si="17"/>
        <v>1.1074989510332003</v>
      </c>
      <c r="O61" s="21">
        <f t="shared" ref="O61:R61" si="18">(O57-O59)</f>
        <v>1.4060271181194004</v>
      </c>
      <c r="P61" s="21">
        <f t="shared" si="18"/>
        <v>-0.10193853561440136</v>
      </c>
      <c r="Q61" s="21">
        <f t="shared" si="18"/>
        <v>0.27844597053610087</v>
      </c>
      <c r="R61" s="21">
        <f t="shared" si="18"/>
        <v>0.24703405727930061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CB23O1/TCM+GO48zF+4m6nUMgtbv5pgHA7ZRJFqG8L8c48Abs4X1RVG/8O7BPI+2IN+lLqwRqqSVLsBPwH4Fww==" saltValue="dZT2ghqKOyhwjfzSoc74R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2022-11-23T10:05:30Z</dcterms:modified>
</cp:coreProperties>
</file>