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9E733012-7F8D-49FD-824F-09C00AD8DFF6}" xr6:coauthVersionLast="47" xr6:coauthVersionMax="47" xr10:uidLastSave="{34C1F0BA-2CF8-4E27-B1F1-88BDC0CF7F23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<sst xmlns="http://schemas.openxmlformats.org/spreadsheetml/2006/main" count="69488" uniqueCount="1474">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</sst>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North Somerset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66.11</c:v>
                </c:pt>
                <c:pt idx="1">
                  <c:v>66.5</c:v>
                </c:pt>
                <c:pt idx="2">
                  <c:v>66.13</c:v>
                </c:pt>
                <c:pt idx="3">
                  <c:v>66.16</c:v>
                </c:pt>
                <c:pt idx="4">
                  <c:v>66.180000000000007</c:v>
                </c:pt>
                <c:pt idx="5">
                  <c:v>65.540000000000006</c:v>
                </c:pt>
                <c:pt idx="6">
                  <c:v>66.650000000000006</c:v>
                </c:pt>
                <c:pt idx="7">
                  <c:v>61.88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North Somerset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62.77</c:v>
                </c:pt>
                <c:pt idx="1">
                  <c:v>65.349999999999994</c:v>
                </c:pt>
                <c:pt idx="2">
                  <c:v>66.260000000000005</c:v>
                </c:pt>
                <c:pt idx="3">
                  <c:v>67.42</c:v>
                </c:pt>
                <c:pt idx="4">
                  <c:v>65.41</c:v>
                </c:pt>
                <c:pt idx="5">
                  <c:v>65.19</c:v>
                </c:pt>
                <c:pt idx="6">
                  <c:v>67.36</c:v>
                </c:pt>
                <c:pt idx="7">
                  <c:v>68.08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North Somerset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16.2</c:v>
                </c:pt>
                <c:pt idx="1">
                  <c:v>15.8</c:v>
                </c:pt>
                <c:pt idx="2">
                  <c:v>12.3</c:v>
                </c:pt>
                <c:pt idx="3">
                  <c:v>11.7</c:v>
                </c:pt>
                <c:pt idx="4">
                  <c:v>11.7</c:v>
                </c:pt>
                <c:pt idx="5">
                  <c:v>11.1</c:v>
                </c:pt>
                <c:pt idx="6">
                  <c:v>12</c:v>
                </c:pt>
                <c:pt idx="7">
                  <c:v>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North Somerset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15.7</c:v>
                </c:pt>
                <c:pt idx="1">
                  <c:v>15.6</c:v>
                </c:pt>
                <c:pt idx="2">
                  <c:v>15.9</c:v>
                </c:pt>
                <c:pt idx="3">
                  <c:v>16.5</c:v>
                </c:pt>
                <c:pt idx="4">
                  <c:v>16</c:v>
                </c:pt>
                <c:pt idx="5">
                  <c:v>15.4</c:v>
                </c:pt>
                <c:pt idx="6">
                  <c:v>14.5</c:v>
                </c:pt>
                <c:pt idx="7">
                  <c:v>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North Somerset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65.737329051447105</c:v>
                </c:pt>
                <c:pt idx="1">
                  <c:v>56.3527602346729</c:v>
                </c:pt>
                <c:pt idx="2">
                  <c:v>67.200507434301102</c:v>
                </c:pt>
                <c:pt idx="3">
                  <c:v>60.901566224605403</c:v>
                </c:pt>
                <c:pt idx="4">
                  <c:v>62.206262399823203</c:v>
                </c:pt>
                <c:pt idx="5">
                  <c:v>64.2103840026966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North Somerset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26.460966944867</c:v>
                </c:pt>
                <c:pt idx="1">
                  <c:v>27.352931453079101</c:v>
                </c:pt>
                <c:pt idx="2">
                  <c:v>29.053077765165899</c:v>
                </c:pt>
                <c:pt idx="3">
                  <c:v>30.073678726452702</c:v>
                </c:pt>
                <c:pt idx="4">
                  <c:v>27.4344575778333</c:v>
                </c:pt>
                <c:pt idx="5">
                  <c:v>23.537026231357199</c:v>
                </c:pt>
                <c:pt idx="6">
                  <c:v>23.271687075319999</c:v>
                </c:pt>
                <c:pt idx="7">
                  <c:v>23.0683323285621</c:v>
                </c:pt>
                <c:pt idx="8">
                  <c:v>23.035431958112301</c:v>
                </c:pt>
                <c:pt idx="9">
                  <c:v>21.916671185116702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North Somerset from 2011-13 to 2017-19 was greater than both the rural and England situations.  It dropped markedly for 2018-20 taking it below both the rural and England position.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North Somerset from 2012-14 and 2018-20 was in line with or above the rural situation.  It had increased markedly from being below both the rural and England position in 2011-13.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North Somerset from 2012 to 2019 was consistently below both the rural and England situations.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North Somerset was consistently below the rural and England situations and decreased over the period widening the gaps to both.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North Somerset from 2015/16 to 2020/21 fluctuated above and below the rural and England situations in the first half of the period before moving in line with them in the second half of the period.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North Somerset from 2008-10 to 2017-19 started the period below the rural situation, it then increased above the rural position before dropping back to below the level of 'Rural as a Region' for the remainder of the period.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190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North Somerset</v>
      </c>
      <c r="G12" s="12"/>
      <c r="H12" s="13"/>
      <c r="I12" s="14">
        <f>IF(VLOOKUP($F12,'M HLE'!$B$10:$L$468,'M HLE'!E$1,FALSE)=0,"",VLOOKUP($F12,'M HLE'!$B$10:$L$468,'M HLE'!E$1,FALSE))</f>
        <v>66.11</v>
      </c>
      <c r="J12" s="15">
        <f>IF(VLOOKUP($F12,'M HLE'!$B$10:$L$468,'M HLE'!F$1,FALSE)=0,"",VLOOKUP($F12,'M HLE'!$B$10:$L$468,'M HLE'!F$1,FALSE))</f>
        <v>66.5</v>
      </c>
      <c r="K12" s="15">
        <f>IF(VLOOKUP($F12,'M HLE'!$B$10:$L$468,'M HLE'!G$1,FALSE)=0,"",VLOOKUP($F12,'M HLE'!$B$10:$L$468,'M HLE'!G$1,FALSE))</f>
        <v>66.13</v>
      </c>
      <c r="L12" s="15">
        <f>IF(VLOOKUP($F12,'M HLE'!$B$10:$L$468,'M HLE'!H$1,FALSE)=0,"",VLOOKUP($F12,'M HLE'!$B$10:$L$468,'M HLE'!H$1,FALSE))</f>
        <v>66.16</v>
      </c>
      <c r="M12" s="15">
        <f>IF(VLOOKUP($F12,'M HLE'!$B$10:$L$468,'M HLE'!I$1,FALSE)=0,"",VLOOKUP($F12,'M HLE'!$B$10:$L$468,'M HLE'!I$1,FALSE))</f>
        <v>66.180000000000007</v>
      </c>
      <c r="N12" s="15">
        <f>IF(VLOOKUP($F12,'M HLE'!$B$10:$L$468,'M HLE'!J$1,FALSE)=0,"",VLOOKUP($F12,'M HLE'!$B$10:$L$468,'M HLE'!J$1,FALSE))</f>
        <v>65.540000000000006</v>
      </c>
      <c r="O12" s="15">
        <f>IF(VLOOKUP($F12,'M HLE'!$B$10:$L$468,'M HLE'!K$1,FALSE)=0,"",VLOOKUP($F12,'M HLE'!$B$10:$L$468,'M HLE'!K$1,FALSE))</f>
        <v>66.650000000000006</v>
      </c>
      <c r="P12" s="15">
        <f>IF(VLOOKUP($F12,'M HLE'!$B$10:$L$468,'M HLE'!L$1,FALSE)=0,"",VLOOKUP($F12,'M HLE'!$B$10:$L$468,'M HLE'!L$1,FALSE))</f>
        <v>61.88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North Somerset to Rural as a Region</v>
      </c>
      <c r="G15" s="41"/>
      <c r="H15" s="42"/>
      <c r="I15" s="21">
        <f>100*((I12-I13))/I13</f>
        <v>2.1059053385124873</v>
      </c>
      <c r="J15" s="21">
        <f>100*((J12-J13))/J13</f>
        <v>2.0267263996072322</v>
      </c>
      <c r="K15" s="21">
        <f t="shared" ref="K15:P15" si="0">100*((K12-K13))/K13</f>
        <v>1.6391678898306894</v>
      </c>
      <c r="L15" s="21">
        <f t="shared" si="0"/>
        <v>2.3475267819159198</v>
      </c>
      <c r="M15" s="21">
        <f t="shared" si="0"/>
        <v>2.5132633698640778</v>
      </c>
      <c r="N15" s="21">
        <f t="shared" si="0"/>
        <v>2.0276318349873432</v>
      </c>
      <c r="O15" s="21">
        <f t="shared" si="0"/>
        <v>3.5363930810038497</v>
      </c>
      <c r="P15" s="21">
        <f t="shared" si="0"/>
        <v>-4.3792687826436261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North Somerset to England</v>
      </c>
      <c r="G16" s="44"/>
      <c r="H16" s="45"/>
      <c r="I16" s="21">
        <f>100*(I12-I14)/I14</f>
        <v>4.637543526432415</v>
      </c>
      <c r="J16" s="21">
        <f>100*(J12-J14)/J14</f>
        <v>4.939245699857981</v>
      </c>
      <c r="K16" s="21">
        <f t="shared" ref="K16:P16" si="1">100*(K12-K14)/K14</f>
        <v>4.3389081729252021</v>
      </c>
      <c r="L16" s="21">
        <f t="shared" si="1"/>
        <v>4.5016585057652732</v>
      </c>
      <c r="M16" s="21">
        <f t="shared" si="1"/>
        <v>4.4177974124329511</v>
      </c>
      <c r="N16" s="21">
        <f t="shared" si="1"/>
        <v>3.4406565656565764</v>
      </c>
      <c r="O16" s="21">
        <f t="shared" si="1"/>
        <v>5.4922443811332791</v>
      </c>
      <c r="P16" s="21">
        <f t="shared" si="1"/>
        <v>-1.9955654101995535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North Somerset</v>
      </c>
      <c r="G21" s="12"/>
      <c r="H21" s="13"/>
      <c r="I21" s="14">
        <f>IF(VLOOKUP($F21,'F HLE'!$B$10:$L$468,'F HLE'!E$1,FALSE)=0,"",VLOOKUP($F21,'F HLE'!$B$10:$L$468,'F HLE'!E$1,FALSE))</f>
        <v>62.77</v>
      </c>
      <c r="J21" s="15">
        <f>IF(VLOOKUP($F21,'F HLE'!$B$10:$L$468,'F HLE'!F$1,FALSE)=0,"",VLOOKUP($F21,'F HLE'!$B$10:$L$468,'F HLE'!F$1,FALSE))</f>
        <v>65.349999999999994</v>
      </c>
      <c r="K21" s="15">
        <f>IF(VLOOKUP($F21,'F HLE'!$B$10:$L$468,'F HLE'!G$1,FALSE)=0,"",VLOOKUP($F21,'F HLE'!$B$10:$L$468,'F HLE'!G$1,FALSE))</f>
        <v>66.260000000000005</v>
      </c>
      <c r="L21" s="15">
        <f>IF(VLOOKUP($F21,'F HLE'!$B$10:$L$468,'F HLE'!H$1,FALSE)=0,"",VLOOKUP($F21,'F HLE'!$B$10:$L$468,'F HLE'!H$1,FALSE))</f>
        <v>67.42</v>
      </c>
      <c r="M21" s="15">
        <f>IF(VLOOKUP($F21,'F HLE'!$B$10:$L$468,'F HLE'!I$1,FALSE)=0,"",VLOOKUP($F21,'F HLE'!$B$10:$L$468,'F HLE'!I$1,FALSE))</f>
        <v>65.41</v>
      </c>
      <c r="N21" s="15">
        <f>IF(VLOOKUP($F21,'F HLE'!$B$10:$L$468,'F HLE'!J$1,FALSE)=0,"",VLOOKUP($F21,'F HLE'!$B$10:$L$468,'F HLE'!J$1,FALSE))</f>
        <v>65.19</v>
      </c>
      <c r="O21" s="15">
        <f>IF(VLOOKUP($F21,'F HLE'!$B$10:$L$468,'F HLE'!K$1,FALSE)=0,"",VLOOKUP($F21,'F HLE'!$B$10:$L$468,'F HLE'!K$1,FALSE))</f>
        <v>67.36</v>
      </c>
      <c r="P21" s="15">
        <f>IF(VLOOKUP($F21,'F HLE'!$B$10:$L$468,'F HLE'!L$1,FALSE)=0,"",VLOOKUP($F21,'F HLE'!$B$10:$L$468,'F HLE'!L$1,FALSE))</f>
        <v>68.08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North Somerset to Rural as a Region</v>
      </c>
      <c r="G24" s="41"/>
      <c r="H24" s="42"/>
      <c r="I24" s="21">
        <f>100*((I21-I22))/I22</f>
        <v>-4.2446893711147631</v>
      </c>
      <c r="J24" s="21">
        <f>100*((J21-J22))/J22</f>
        <v>0.2777394159799646</v>
      </c>
      <c r="K24" s="21">
        <f t="shared" ref="K24:P24" si="3">100*((K21-K22))/K22</f>
        <v>0.96454203300474528</v>
      </c>
      <c r="L24" s="21">
        <f t="shared" si="3"/>
        <v>2.8339586955858418</v>
      </c>
      <c r="M24" s="21">
        <f t="shared" si="3"/>
        <v>-0.22879804758995931</v>
      </c>
      <c r="N24" s="21">
        <f t="shared" si="3"/>
        <v>-0.20895042593742549</v>
      </c>
      <c r="O24" s="21">
        <f t="shared" si="3"/>
        <v>4.6645327698188188</v>
      </c>
      <c r="P24" s="21">
        <f t="shared" si="3"/>
        <v>4.1416497762820468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North Somerset to England</v>
      </c>
      <c r="G25" s="44"/>
      <c r="H25" s="45"/>
      <c r="I25" s="21">
        <f>100*(I21-I23)/I23</f>
        <v>-1.6760651629072685</v>
      </c>
      <c r="J25" s="21">
        <f>100*(J21-J23)/J23</f>
        <v>2.3492560689115001</v>
      </c>
      <c r="K25" s="21">
        <f t="shared" ref="K25:P25" si="4">100*(K21-K23)/K23</f>
        <v>3.4342803621604787</v>
      </c>
      <c r="L25" s="21">
        <f t="shared" si="4"/>
        <v>5.6574204670114394</v>
      </c>
      <c r="M25" s="21">
        <f t="shared" si="4"/>
        <v>2.5717421985259423</v>
      </c>
      <c r="N25" s="21">
        <f t="shared" si="4"/>
        <v>2.0347472217874425</v>
      </c>
      <c r="O25" s="21">
        <f t="shared" si="4"/>
        <v>6.0453400503778285</v>
      </c>
      <c r="P25" s="21">
        <f t="shared" si="4"/>
        <v>6.5915140128385801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North Somerset</v>
      </c>
      <c r="G30" s="12"/>
      <c r="H30" s="13"/>
      <c r="I30" s="14">
        <f>IF(VLOOKUP($F30,SMOKING!$B$10:$L$468,SMOKING!E$1,FALSE)=0,"",VLOOKUP($F30,SMOKING!$B$10:$L$468,SMOKING!E$1,FALSE))</f>
        <v>16.2</v>
      </c>
      <c r="J30" s="15">
        <f>IF(VLOOKUP($F30,SMOKING!$B$10:$L$468,SMOKING!F$1,FALSE)=0,"",VLOOKUP($F30,SMOKING!$B$10:$L$468,SMOKING!F$1,FALSE))</f>
        <v>15.8</v>
      </c>
      <c r="K30" s="15">
        <f>IF(VLOOKUP($F30,SMOKING!$B$10:$L$468,SMOKING!G$1,FALSE)=0,"",VLOOKUP($F30,SMOKING!$B$10:$L$468,SMOKING!G$1,FALSE))</f>
        <v>12.3</v>
      </c>
      <c r="L30" s="15">
        <f>IF(VLOOKUP($F30,SMOKING!$B$10:$L$468,SMOKING!H$1,FALSE)=0,"",VLOOKUP($F30,SMOKING!$B$10:$L$468,SMOKING!H$1,FALSE))</f>
        <v>11.7</v>
      </c>
      <c r="M30" s="15">
        <f>IF(VLOOKUP($F30,SMOKING!$B$10:$L$468,SMOKING!I$1,FALSE)=0,"",VLOOKUP($F30,SMOKING!$B$10:$L$468,SMOKING!I$1,FALSE))</f>
        <v>11.7</v>
      </c>
      <c r="N30" s="15">
        <f>IF(VLOOKUP($F30,SMOKING!$B$10:$L$468,SMOKING!J$1,FALSE)=0,"",VLOOKUP($F30,SMOKING!$B$10:$L$468,SMOKING!J$1,FALSE))</f>
        <v>11.1</v>
      </c>
      <c r="O30" s="15">
        <f>IF(VLOOKUP($F30,SMOKING!$B$10:$L$468,SMOKING!K$1,FALSE)=0,"",VLOOKUP($F30,SMOKING!$B$10:$L$468,SMOKING!K$1,FALSE))</f>
        <v>12</v>
      </c>
      <c r="P30" s="15">
        <f>IF(VLOOKUP($F30,SMOKING!$B$10:$L$468,SMOKING!L$1,FALSE)=0,"",VLOOKUP($F30,SMOKING!$B$10:$L$468,SMOKING!L$1,FALSE))</f>
        <v>11.3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North Somerset to Rural as a Region</v>
      </c>
      <c r="G33" s="41"/>
      <c r="H33" s="42"/>
      <c r="I33" s="21">
        <f>((I30-I31))</f>
        <v>-1.0724137931034541</v>
      </c>
      <c r="J33" s="21">
        <f>((J30-J31))</f>
        <v>-0.3091954022988439</v>
      </c>
      <c r="K33" s="21">
        <f t="shared" ref="K33:P33" si="6">((K30-K31))</f>
        <v>-3.2678160919540229</v>
      </c>
      <c r="L33" s="21">
        <f t="shared" si="6"/>
        <v>-3.1931034482758633</v>
      </c>
      <c r="M33" s="21">
        <f t="shared" si="6"/>
        <v>-1.62183908045977</v>
      </c>
      <c r="N33" s="21">
        <f t="shared" si="6"/>
        <v>-1.7356321839080486</v>
      </c>
      <c r="O33" s="21">
        <f t="shared" si="6"/>
        <v>-0.61264367816091969</v>
      </c>
      <c r="P33" s="21">
        <f t="shared" si="6"/>
        <v>-1.4264367816091905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North Somerset to England</v>
      </c>
      <c r="G34" s="44"/>
      <c r="H34" s="45"/>
      <c r="I34" s="21">
        <f>(I30-I32)</f>
        <v>-3.1000000000000014</v>
      </c>
      <c r="J34" s="21">
        <f>(J30-J32)</f>
        <v>-2.5999999999999979</v>
      </c>
      <c r="K34" s="21">
        <f t="shared" ref="K34:P34" si="7">(K30-K32)</f>
        <v>-5.5</v>
      </c>
      <c r="L34" s="21">
        <f t="shared" si="7"/>
        <v>-5.1999999999999993</v>
      </c>
      <c r="M34" s="21">
        <f t="shared" si="7"/>
        <v>-3.8000000000000007</v>
      </c>
      <c r="N34" s="21">
        <f t="shared" si="7"/>
        <v>-3.8000000000000007</v>
      </c>
      <c r="O34" s="21">
        <f t="shared" si="7"/>
        <v>-2.4000000000000004</v>
      </c>
      <c r="P34" s="21">
        <f t="shared" si="7"/>
        <v>-2.5999999999999996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North Somerset</v>
      </c>
      <c r="G39" s="12"/>
      <c r="H39" s="13"/>
      <c r="I39" s="14">
        <f>IF(VLOOKUP($F39,'CHILD OBESITY'!$B$10:$L$468,'CHILD OBESITY'!E$1,FALSE)=0,"",VLOOKUP($F39,'CHILD OBESITY'!$B$10:$L$468,'CHILD OBESITY'!E$1,FALSE))</f>
        <v>15.7</v>
      </c>
      <c r="J39" s="15">
        <f>IF(VLOOKUP($F39,'CHILD OBESITY'!$B$10:$L$468,'CHILD OBESITY'!F$1,FALSE)=0,"",VLOOKUP($F39,'CHILD OBESITY'!$B$10:$L$468,'CHILD OBESITY'!F$1,FALSE))</f>
        <v>15.6</v>
      </c>
      <c r="K39" s="15">
        <f>IF(VLOOKUP($F39,'CHILD OBESITY'!$B$10:$L$468,'CHILD OBESITY'!G$1,FALSE)=0,"",VLOOKUP($F39,'CHILD OBESITY'!$B$10:$L$468,'CHILD OBESITY'!G$1,FALSE))</f>
        <v>15.9</v>
      </c>
      <c r="L39" s="15">
        <f>IF(VLOOKUP($F39,'CHILD OBESITY'!$B$10:$L$468,'CHILD OBESITY'!H$1,FALSE)=0,"",VLOOKUP($F39,'CHILD OBESITY'!$B$10:$L$468,'CHILD OBESITY'!H$1,FALSE))</f>
        <v>16.5</v>
      </c>
      <c r="M39" s="15">
        <f>IF(VLOOKUP($F39,'CHILD OBESITY'!$B$10:$L$468,'CHILD OBESITY'!I$1,FALSE)=0,"",VLOOKUP($F39,'CHILD OBESITY'!$B$10:$L$468,'CHILD OBESITY'!I$1,FALSE))</f>
        <v>16</v>
      </c>
      <c r="N39" s="15">
        <f>IF(VLOOKUP($F39,'CHILD OBESITY'!$B$10:$L$468,'CHILD OBESITY'!J$1,FALSE)=0,"",VLOOKUP($F39,'CHILD OBESITY'!$B$10:$L$468,'CHILD OBESITY'!J$1,FALSE))</f>
        <v>15.4</v>
      </c>
      <c r="O39" s="15">
        <f>IF(VLOOKUP($F39,'CHILD OBESITY'!$B$10:$L$468,'CHILD OBESITY'!K$1,FALSE)=0,"",VLOOKUP($F39,'CHILD OBESITY'!$B$10:$L$468,'CHILD OBESITY'!K$1,FALSE))</f>
        <v>14.5</v>
      </c>
      <c r="P39" s="15">
        <f>IF(VLOOKUP($F39,'CHILD OBESITY'!$B$10:$L$468,'CHILD OBESITY'!L$1,FALSE)=0,"",VLOOKUP($F39,'CHILD OBESITY'!$B$10:$L$468,'CHILD OBESITY'!L$1,FALSE))</f>
        <v>14.8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North Somerset to Rural as a Region</v>
      </c>
      <c r="G42" s="41"/>
      <c r="H42" s="42"/>
      <c r="I42" s="21">
        <f>((I39-I40))</f>
        <v>-0.60888888888889525</v>
      </c>
      <c r="J42" s="21">
        <f>((J39-J40))</f>
        <v>-0.86555555555555053</v>
      </c>
      <c r="K42" s="21">
        <f t="shared" ref="K42:P42" si="9">((K39-K40))</f>
        <v>-0.67777777777777892</v>
      </c>
      <c r="L42" s="21">
        <f t="shared" si="9"/>
        <v>0.10444444444444656</v>
      </c>
      <c r="M42" s="21">
        <f t="shared" si="9"/>
        <v>-0.31444444444444031</v>
      </c>
      <c r="N42" s="21">
        <f t="shared" si="9"/>
        <v>-0.9433333333333298</v>
      </c>
      <c r="O42" s="21">
        <f t="shared" si="9"/>
        <v>-1.8477777777777682</v>
      </c>
      <c r="P42" s="21">
        <f t="shared" si="9"/>
        <v>-1.7433333333333358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North Somerset to England</v>
      </c>
      <c r="G43" s="44"/>
      <c r="H43" s="45"/>
      <c r="I43" s="21">
        <f>(I39-I41)</f>
        <v>-3</v>
      </c>
      <c r="J43" s="21">
        <f>(J39-J41)</f>
        <v>-3.4000000000000004</v>
      </c>
      <c r="K43" s="21">
        <f t="shared" ref="K43:P43" si="10">(K39-K41)</f>
        <v>-3.2000000000000011</v>
      </c>
      <c r="L43" s="21">
        <f t="shared" si="10"/>
        <v>-2.6000000000000014</v>
      </c>
      <c r="M43" s="21">
        <f t="shared" si="10"/>
        <v>-3</v>
      </c>
      <c r="N43" s="21">
        <f t="shared" si="10"/>
        <v>-3.9000000000000004</v>
      </c>
      <c r="O43" s="21">
        <f t="shared" si="10"/>
        <v>-5.1000000000000014</v>
      </c>
      <c r="P43" s="21">
        <f t="shared" si="10"/>
        <v>-5.1999999999999993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North Somerset</v>
      </c>
      <c r="G48" s="12"/>
      <c r="H48" s="13"/>
      <c r="I48" s="14">
        <f>IF(VLOOKUP($F48,'ADULT OBESITY'!$B$10:$L$468,'ADULT OBESITY'!E$1,FALSE)=0,"",VLOOKUP($F48,'ADULT OBESITY'!$B$10:$L$468,'ADULT OBESITY'!E$1,FALSE))</f>
        <v>65.737329051447105</v>
      </c>
      <c r="J48" s="15">
        <f>IF(VLOOKUP($F48,'ADULT OBESITY'!$B$10:$L$468,'ADULT OBESITY'!F$1,FALSE)=0,"",VLOOKUP($F48,'ADULT OBESITY'!$B$10:$L$468,'ADULT OBESITY'!F$1,FALSE))</f>
        <v>56.3527602346729</v>
      </c>
      <c r="K48" s="15">
        <f>IF(VLOOKUP($F48,'ADULT OBESITY'!$B$10:$L$468,'ADULT OBESITY'!G$1,FALSE)=0,"",VLOOKUP($F48,'ADULT OBESITY'!$B$10:$L$468,'ADULT OBESITY'!G$1,FALSE))</f>
        <v>67.200507434301102</v>
      </c>
      <c r="L48" s="15">
        <f>IF(VLOOKUP($F48,'ADULT OBESITY'!$B$10:$L$468,'ADULT OBESITY'!H$1,FALSE)=0,"",VLOOKUP($F48,'ADULT OBESITY'!$B$10:$L$468,'ADULT OBESITY'!H$1,FALSE))</f>
        <v>60.901566224605403</v>
      </c>
      <c r="M48" s="15">
        <f>IF(VLOOKUP($F48,'ADULT OBESITY'!$B$10:$L$468,'ADULT OBESITY'!I$1,FALSE)=0,"",VLOOKUP($F48,'ADULT OBESITY'!$B$10:$L$468,'ADULT OBESITY'!I$1,FALSE))</f>
        <v>62.206262399823203</v>
      </c>
      <c r="N48" s="15">
        <f>IF(VLOOKUP($F48,'ADULT OBESITY'!$B$10:$L$468,'ADULT OBESITY'!J$1,FALSE)=0,"",VLOOKUP($F48,'ADULT OBESITY'!$B$10:$L$468,'ADULT OBESITY'!J$1,FALSE))</f>
        <v>64.2103840026966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North Somerset to Rural as a Region</v>
      </c>
      <c r="G51" s="41"/>
      <c r="H51" s="42"/>
      <c r="I51" s="21">
        <f>((I48-I49))</f>
        <v>4.1729132318855164</v>
      </c>
      <c r="J51" s="21">
        <f>((J48-J49))</f>
        <v>-5.0776168959308023</v>
      </c>
      <c r="K51" s="21">
        <f t="shared" ref="K51:N51" si="12">((K48-K49))</f>
        <v>4.9345395582364233</v>
      </c>
      <c r="L51" s="21">
        <f t="shared" si="12"/>
        <v>-1.4530267772028367</v>
      </c>
      <c r="M51" s="21">
        <f t="shared" si="12"/>
        <v>2.509521958005223E-2</v>
      </c>
      <c r="N51" s="21">
        <f t="shared" si="12"/>
        <v>0.63965640023406678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North Somerset to England</v>
      </c>
      <c r="G52" s="44"/>
      <c r="H52" s="45"/>
      <c r="I52" s="21">
        <f>(I48-I50)</f>
        <v>4.3509509666036053</v>
      </c>
      <c r="J52" s="21">
        <f>(J48-J50)</f>
        <v>-5.0972725287564984</v>
      </c>
      <c r="K52" s="21">
        <f t="shared" ref="K52:N52" si="13">(K48-K50)</f>
        <v>5.1839889988569041</v>
      </c>
      <c r="L52" s="21">
        <f t="shared" si="13"/>
        <v>-1.2258481876531988</v>
      </c>
      <c r="M52" s="21">
        <f t="shared" si="13"/>
        <v>-0.55030107142039952</v>
      </c>
      <c r="N52" s="21">
        <f t="shared" si="13"/>
        <v>0.75829356392600289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North Somerset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26.460966944867</v>
      </c>
      <c r="J57" s="15">
        <f>IF(VLOOKUP($F57,'UNDER 75 MORTALITY'!$B$10:$L$468,'UNDER 75 MORTALITY'!F$1,FALSE)=0,"",VLOOKUP($F57,'UNDER 75 MORTALITY'!$B$10:$L$468,'UNDER 75 MORTALITY'!F$1,FALSE))</f>
        <v>27.352931453079101</v>
      </c>
      <c r="K57" s="15">
        <f>IF(VLOOKUP($F57,'UNDER 75 MORTALITY'!$B$10:$L$468,'UNDER 75 MORTALITY'!G$1,FALSE)=0,"",VLOOKUP($F57,'UNDER 75 MORTALITY'!$B$10:$L$468,'UNDER 75 MORTALITY'!G$1,FALSE))</f>
        <v>29.053077765165899</v>
      </c>
      <c r="L57" s="15">
        <f>IF(VLOOKUP($F57,'UNDER 75 MORTALITY'!$B$10:$L$468,'UNDER 75 MORTALITY'!H$1,FALSE)=0,"",VLOOKUP($F57,'UNDER 75 MORTALITY'!$B$10:$L$468,'UNDER 75 MORTALITY'!H$1,FALSE))</f>
        <v>30.073678726452702</v>
      </c>
      <c r="M57" s="15">
        <f>IF(VLOOKUP($F57,'UNDER 75 MORTALITY'!$B$10:$L$468,'UNDER 75 MORTALITY'!I$1,FALSE)=0,"",VLOOKUP($F57,'UNDER 75 MORTALITY'!$B$10:$L$468,'UNDER 75 MORTALITY'!I$1,FALSE))</f>
        <v>27.4344575778333</v>
      </c>
      <c r="N57" s="15">
        <f>IF(VLOOKUP($F57,'UNDER 75 MORTALITY'!$B$10:$L$468,'UNDER 75 MORTALITY'!J$1,FALSE)=0,"",VLOOKUP($F57,'UNDER 75 MORTALITY'!$B$10:$L$468,'UNDER 75 MORTALITY'!J$1,FALSE))</f>
        <v>23.537026231357199</v>
      </c>
      <c r="O57" s="15">
        <f>IF(VLOOKUP($F57,'UNDER 75 MORTALITY'!$B$10:$L$468,'UNDER 75 MORTALITY'!K$1,FALSE)=0,"",VLOOKUP($F57,'UNDER 75 MORTALITY'!$B$10:$L$468,'UNDER 75 MORTALITY'!K$1,FALSE))</f>
        <v>23.271687075319999</v>
      </c>
      <c r="P57" s="15">
        <f>IF(VLOOKUP($F57,'UNDER 75 MORTALITY'!$B$10:$L$468,'UNDER 75 MORTALITY'!L$1,FALSE)=0,"",VLOOKUP($F57,'UNDER 75 MORTALITY'!$B$10:$L$468,'UNDER 75 MORTALITY'!L$1,FALSE))</f>
        <v>23.0683323285621</v>
      </c>
      <c r="Q57" s="15">
        <f>IF(VLOOKUP($F57,'UNDER 75 MORTALITY'!$B$10:$N$468,'UNDER 75 MORTALITY'!M$1,FALSE)=0,"",VLOOKUP($F57,'UNDER 75 MORTALITY'!$B$10:$N$468,'UNDER 75 MORTALITY'!M$1,FALSE))</f>
        <v>23.035431958112301</v>
      </c>
      <c r="R57" s="15">
        <f>IF(VLOOKUP($F57,'UNDER 75 MORTALITY'!$B$10:$N$468,'UNDER 75 MORTALITY'!N$1,FALSE)=0,"",VLOOKUP($F57,'UNDER 75 MORTALITY'!$B$10:$N$468,'UNDER 75 MORTALITY'!N$1,FALSE))</f>
        <v>21.916671185116702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North Somerset to Rural as a Region</v>
      </c>
      <c r="G60" s="41"/>
      <c r="H60" s="42"/>
      <c r="I60" s="21">
        <f>((I57-I58))</f>
        <v>-4.2968103529431438</v>
      </c>
      <c r="J60" s="21">
        <f>((J57-J58))</f>
        <v>-1.8345534083573902</v>
      </c>
      <c r="K60" s="21">
        <f t="shared" ref="K60:N60" si="15">((K57-K58))</f>
        <v>1.1334146439620021</v>
      </c>
      <c r="L60" s="21">
        <f t="shared" si="15"/>
        <v>3.5554295523938571</v>
      </c>
      <c r="M60" s="21">
        <f t="shared" si="15"/>
        <v>2.2471883377184589</v>
      </c>
      <c r="N60" s="21">
        <f t="shared" si="15"/>
        <v>-1.1708829394659936</v>
      </c>
      <c r="O60" s="21">
        <f t="shared" ref="O60:R60" si="16">((O57-O58))</f>
        <v>-0.83200287903132875</v>
      </c>
      <c r="P60" s="21">
        <f t="shared" si="16"/>
        <v>-0.77529861481809093</v>
      </c>
      <c r="Q60" s="21">
        <f t="shared" si="16"/>
        <v>-0.49385258599342308</v>
      </c>
      <c r="R60" s="21">
        <f t="shared" si="16"/>
        <v>-1.1773436913846744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North Somerset to England</v>
      </c>
      <c r="G61" s="44"/>
      <c r="H61" s="45"/>
      <c r="I61" s="21">
        <f>(I57-I59)</f>
        <v>-10.710926744677298</v>
      </c>
      <c r="J61" s="21">
        <f>(J57-J59)</f>
        <v>-7.6013609791831982</v>
      </c>
      <c r="K61" s="21">
        <f t="shared" ref="K61:N61" si="17">(K57-K59)</f>
        <v>-4.3346327068699999</v>
      </c>
      <c r="L61" s="21">
        <f t="shared" si="17"/>
        <v>-1.8881997698726991</v>
      </c>
      <c r="M61" s="21">
        <f t="shared" si="17"/>
        <v>-3.5045453706482022</v>
      </c>
      <c r="N61" s="21">
        <f t="shared" si="17"/>
        <v>-6.7632622746586009</v>
      </c>
      <c r="O61" s="21">
        <f t="shared" ref="O61:R61" si="18">(O57-O59)</f>
        <v>-6.3613617731528009</v>
      </c>
      <c r="P61" s="21">
        <f t="shared" si="18"/>
        <v>-6.0010340880509006</v>
      </c>
      <c r="Q61" s="21">
        <f t="shared" si="18"/>
        <v>-5.6120728292108986</v>
      </c>
      <c r="R61" s="21">
        <f t="shared" si="18"/>
        <v>-6.1385038195103974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BBSc3ytlsJp+9/qZ1fwOrKNKphelQSrHZ9LduKs/d29+tRzg+6Dbz2C8NT1pfEPeOGlDTjaNXH58EO6E7JJQ0w==" saltValue="uAPqwkuLdTKHoiEYiXT2IA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2022-11-23T11:14:38Z</dcterms:modified>
</cp:coreProperties>
</file>