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4CB7E37-9235-43FE-A174-4CF584C71C89}" xr6:coauthVersionLast="47" xr6:coauthVersionMax="47" xr10:uidLastSave="{8E3A0151-0365-460D-96A5-8E3F1F7D42D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<sst xmlns="http://schemas.openxmlformats.org/spreadsheetml/2006/main" count="69488" uniqueCount="1474">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</sst>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Nottinghamshire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61.98</c:v>
                </c:pt>
                <c:pt idx="1">
                  <c:v>62.36</c:v>
                </c:pt>
                <c:pt idx="2">
                  <c:v>61.05</c:v>
                </c:pt>
                <c:pt idx="3">
                  <c:v>61.69</c:v>
                </c:pt>
                <c:pt idx="4">
                  <c:v>62.52</c:v>
                </c:pt>
                <c:pt idx="5">
                  <c:v>61.98</c:v>
                </c:pt>
                <c:pt idx="6">
                  <c:v>63.39</c:v>
                </c:pt>
                <c:pt idx="7">
                  <c:v>62.42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Nottinghamshire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64.13</c:v>
                </c:pt>
                <c:pt idx="1">
                  <c:v>62.54</c:v>
                </c:pt>
                <c:pt idx="2">
                  <c:v>62.03</c:v>
                </c:pt>
                <c:pt idx="3">
                  <c:v>62.2</c:v>
                </c:pt>
                <c:pt idx="4">
                  <c:v>61.6</c:v>
                </c:pt>
                <c:pt idx="5">
                  <c:v>60.11</c:v>
                </c:pt>
                <c:pt idx="6">
                  <c:v>61.59</c:v>
                </c:pt>
                <c:pt idx="7">
                  <c:v>59.95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Nottinghamshire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19.3</c:v>
                </c:pt>
                <c:pt idx="1">
                  <c:v>18.7</c:v>
                </c:pt>
                <c:pt idx="2">
                  <c:v>17.100000000000001</c:v>
                </c:pt>
                <c:pt idx="3">
                  <c:v>15.7</c:v>
                </c:pt>
                <c:pt idx="4">
                  <c:v>15.7</c:v>
                </c:pt>
                <c:pt idx="5">
                  <c:v>15.1</c:v>
                </c:pt>
                <c:pt idx="6">
                  <c:v>15.4</c:v>
                </c:pt>
                <c:pt idx="7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Nottinghamshire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17.399999999999999</c:v>
                </c:pt>
                <c:pt idx="1">
                  <c:v>17.3</c:v>
                </c:pt>
                <c:pt idx="2">
                  <c:v>17.3</c:v>
                </c:pt>
                <c:pt idx="3">
                  <c:v>17.7</c:v>
                </c:pt>
                <c:pt idx="4">
                  <c:v>17.5</c:v>
                </c:pt>
                <c:pt idx="5">
                  <c:v>17.2</c:v>
                </c:pt>
                <c:pt idx="6">
                  <c:v>17.100000000000001</c:v>
                </c:pt>
                <c:pt idx="7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Nottinghamshire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65.453814727107698</c:v>
                </c:pt>
                <c:pt idx="1">
                  <c:v>64.971741519333506</c:v>
                </c:pt>
                <c:pt idx="2">
                  <c:v>67.265620532218705</c:v>
                </c:pt>
                <c:pt idx="3">
                  <c:v>66.882127106130099</c:v>
                </c:pt>
                <c:pt idx="4">
                  <c:v>65.534158853195606</c:v>
                </c:pt>
                <c:pt idx="5">
                  <c:v>64.908523478381198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Nottinghamshire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36.189898360149002</c:v>
                </c:pt>
                <c:pt idx="1">
                  <c:v>34.060855174950802</c:v>
                </c:pt>
                <c:pt idx="2">
                  <c:v>31.950785856479701</c:v>
                </c:pt>
                <c:pt idx="3">
                  <c:v>30.4511835870101</c:v>
                </c:pt>
                <c:pt idx="4">
                  <c:v>28.655948907286</c:v>
                </c:pt>
                <c:pt idx="5">
                  <c:v>27.0421112720278</c:v>
                </c:pt>
                <c:pt idx="6">
                  <c:v>26.564130180875502</c:v>
                </c:pt>
                <c:pt idx="7">
                  <c:v>26.966823173567601</c:v>
                </c:pt>
                <c:pt idx="8">
                  <c:v>27.3265089353254</c:v>
                </c:pt>
                <c:pt idx="9">
                  <c:v>26.8809110644799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Nottinghamshire from 2011-13 to 2018-20 experienced some fluctuation but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Nottinghamshire from 2011-13 to 2018-20 decreased taking it from being in line with the England situation to being markedly below both the rural and England positions.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Nottinghamshire from 2012 to 2019 was generally in line with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Nottinghamshire was between the rural and England situations with a widening gap to the England position.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Nottinghamshire from 2015/16 to 2020/21 was consistently greater than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Nottinghamshire from 2008-10 to 2017-19 was consistently between the rural and England situations with a similar downward trend.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337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Nottinghamshire</v>
      </c>
      <c r="G12" s="12"/>
      <c r="H12" s="13"/>
      <c r="I12" s="14">
        <f>IF(VLOOKUP($F12,'M HLE'!$B$10:$L$468,'M HLE'!E$1,FALSE)=0,"",VLOOKUP($F12,'M HLE'!$B$10:$L$468,'M HLE'!E$1,FALSE))</f>
        <v>61.98</v>
      </c>
      <c r="J12" s="15">
        <f>IF(VLOOKUP($F12,'M HLE'!$B$10:$L$468,'M HLE'!F$1,FALSE)=0,"",VLOOKUP($F12,'M HLE'!$B$10:$L$468,'M HLE'!F$1,FALSE))</f>
        <v>62.36</v>
      </c>
      <c r="K12" s="15">
        <f>IF(VLOOKUP($F12,'M HLE'!$B$10:$L$468,'M HLE'!G$1,FALSE)=0,"",VLOOKUP($F12,'M HLE'!$B$10:$L$468,'M HLE'!G$1,FALSE))</f>
        <v>61.05</v>
      </c>
      <c r="L12" s="15">
        <f>IF(VLOOKUP($F12,'M HLE'!$B$10:$L$468,'M HLE'!H$1,FALSE)=0,"",VLOOKUP($F12,'M HLE'!$B$10:$L$468,'M HLE'!H$1,FALSE))</f>
        <v>61.69</v>
      </c>
      <c r="M12" s="15">
        <f>IF(VLOOKUP($F12,'M HLE'!$B$10:$L$468,'M HLE'!I$1,FALSE)=0,"",VLOOKUP($F12,'M HLE'!$B$10:$L$468,'M HLE'!I$1,FALSE))</f>
        <v>62.52</v>
      </c>
      <c r="N12" s="15">
        <f>IF(VLOOKUP($F12,'M HLE'!$B$10:$L$468,'M HLE'!J$1,FALSE)=0,"",VLOOKUP($F12,'M HLE'!$B$10:$L$468,'M HLE'!J$1,FALSE))</f>
        <v>61.98</v>
      </c>
      <c r="O12" s="15">
        <f>IF(VLOOKUP($F12,'M HLE'!$B$10:$L$468,'M HLE'!K$1,FALSE)=0,"",VLOOKUP($F12,'M HLE'!$B$10:$L$468,'M HLE'!K$1,FALSE))</f>
        <v>63.39</v>
      </c>
      <c r="P12" s="15">
        <f>IF(VLOOKUP($F12,'M HLE'!$B$10:$L$468,'M HLE'!L$1,FALSE)=0,"",VLOOKUP($F12,'M HLE'!$B$10:$L$468,'M HLE'!L$1,FALSE))</f>
        <v>62.42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Nottinghamshire to Rural as a Region</v>
      </c>
      <c r="G15" s="41"/>
      <c r="H15" s="42"/>
      <c r="I15" s="21">
        <f>100*((I12-I13))/I13</f>
        <v>-4.2728178357131492</v>
      </c>
      <c r="J15" s="21">
        <f>100*((J12-J13))/J13</f>
        <v>-4.3250126574510235</v>
      </c>
      <c r="K15" s="21">
        <f t="shared" ref="K15:P15" si="0">100*((K12-K13))/K13</f>
        <v>-6.1685891475251218</v>
      </c>
      <c r="L15" s="21">
        <f t="shared" si="0"/>
        <v>-4.5674285493290032</v>
      </c>
      <c r="M15" s="21">
        <f t="shared" si="0"/>
        <v>-3.1561011501374763</v>
      </c>
      <c r="N15" s="21">
        <f t="shared" si="0"/>
        <v>-3.5143023934617847</v>
      </c>
      <c r="O15" s="21">
        <f t="shared" si="0"/>
        <v>-1.5278025895748908</v>
      </c>
      <c r="P15" s="21">
        <f t="shared" si="0"/>
        <v>-3.5448280124857017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Nottinghamshire to England</v>
      </c>
      <c r="G16" s="44"/>
      <c r="H16" s="45"/>
      <c r="I16" s="21">
        <f>100*(I12-I14)/I14</f>
        <v>-1.8993352326685704</v>
      </c>
      <c r="J16" s="21">
        <f>100*(J12-J14)/J14</f>
        <v>-1.5938141076219001</v>
      </c>
      <c r="K16" s="21">
        <f t="shared" ref="K16:P16" si="1">100*(K12-K14)/K14</f>
        <v>-3.6762385610602797</v>
      </c>
      <c r="L16" s="21">
        <f t="shared" si="1"/>
        <v>-2.5588374664350093</v>
      </c>
      <c r="M16" s="21">
        <f t="shared" si="1"/>
        <v>-1.3568949195329747</v>
      </c>
      <c r="N16" s="21">
        <f t="shared" si="1"/>
        <v>-2.1780303030303072</v>
      </c>
      <c r="O16" s="21">
        <f t="shared" si="1"/>
        <v>0.3323836657170004</v>
      </c>
      <c r="P16" s="21">
        <f t="shared" si="1"/>
        <v>-1.1403230915426019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Nottinghamshire</v>
      </c>
      <c r="G21" s="12"/>
      <c r="H21" s="13"/>
      <c r="I21" s="14">
        <f>IF(VLOOKUP($F21,'F HLE'!$B$10:$L$468,'F HLE'!E$1,FALSE)=0,"",VLOOKUP($F21,'F HLE'!$B$10:$L$468,'F HLE'!E$1,FALSE))</f>
        <v>64.13</v>
      </c>
      <c r="J21" s="15">
        <f>IF(VLOOKUP($F21,'F HLE'!$B$10:$L$468,'F HLE'!F$1,FALSE)=0,"",VLOOKUP($F21,'F HLE'!$B$10:$L$468,'F HLE'!F$1,FALSE))</f>
        <v>62.54</v>
      </c>
      <c r="K21" s="15">
        <f>IF(VLOOKUP($F21,'F HLE'!$B$10:$L$468,'F HLE'!G$1,FALSE)=0,"",VLOOKUP($F21,'F HLE'!$B$10:$L$468,'F HLE'!G$1,FALSE))</f>
        <v>62.03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61.6</v>
      </c>
      <c r="N21" s="15">
        <f>IF(VLOOKUP($F21,'F HLE'!$B$10:$L$468,'F HLE'!J$1,FALSE)=0,"",VLOOKUP($F21,'F HLE'!$B$10:$L$468,'F HLE'!J$1,FALSE))</f>
        <v>60.11</v>
      </c>
      <c r="O21" s="15">
        <f>IF(VLOOKUP($F21,'F HLE'!$B$10:$L$468,'F HLE'!K$1,FALSE)=0,"",VLOOKUP($F21,'F HLE'!$B$10:$L$468,'F HLE'!K$1,FALSE))</f>
        <v>61.59</v>
      </c>
      <c r="P21" s="15">
        <f>IF(VLOOKUP($F21,'F HLE'!$B$10:$L$468,'F HLE'!L$1,FALSE)=0,"",VLOOKUP($F21,'F HLE'!$B$10:$L$468,'F HLE'!L$1,FALSE))</f>
        <v>59.95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Nottinghamshire to Rural as a Region</v>
      </c>
      <c r="G24" s="41"/>
      <c r="H24" s="42"/>
      <c r="I24" s="21">
        <f>100*((I21-I22))/I22</f>
        <v>-2.1700163990694685</v>
      </c>
      <c r="J24" s="21">
        <f>100*((J21-J22))/J22</f>
        <v>-4.0341266553115931</v>
      </c>
      <c r="K24" s="21">
        <f t="shared" ref="K24:P24" si="3">100*((K21-K22))/K22</f>
        <v>-5.4809758178798074</v>
      </c>
      <c r="L24" s="21">
        <f t="shared" si="3"/>
        <v>-5.1279704706995037</v>
      </c>
      <c r="M24" s="21">
        <f t="shared" si="3"/>
        <v>-6.0402684563757996</v>
      </c>
      <c r="N24" s="21">
        <f t="shared" si="3"/>
        <v>-7.9852739699815682</v>
      </c>
      <c r="O24" s="21">
        <f t="shared" si="3"/>
        <v>-4.3009416078809171</v>
      </c>
      <c r="P24" s="21">
        <f t="shared" si="3"/>
        <v>-8.294772266625893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Nottinghamshire to England</v>
      </c>
      <c r="G25" s="44"/>
      <c r="H25" s="45"/>
      <c r="I25" s="21">
        <f>100*(I21-I23)/I23</f>
        <v>0.45426065162906021</v>
      </c>
      <c r="J25" s="21">
        <f>100*(J21-J23)/J23</f>
        <v>-2.0516836335160566</v>
      </c>
      <c r="K25" s="21">
        <f t="shared" ref="K25:P25" si="4">100*(K21-K23)/K23</f>
        <v>-3.1689041523571668</v>
      </c>
      <c r="L25" s="21">
        <f t="shared" si="4"/>
        <v>-2.5231154991380653</v>
      </c>
      <c r="M25" s="21">
        <f t="shared" si="4"/>
        <v>-3.4028540065861717</v>
      </c>
      <c r="N25" s="21">
        <f t="shared" si="4"/>
        <v>-5.9164188448896562</v>
      </c>
      <c r="O25" s="21">
        <f t="shared" si="4"/>
        <v>-3.0384130982367754</v>
      </c>
      <c r="P25" s="21">
        <f t="shared" si="4"/>
        <v>-6.1374667292938696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Nottinghamshire</v>
      </c>
      <c r="G30" s="12"/>
      <c r="H30" s="13"/>
      <c r="I30" s="14">
        <f>IF(VLOOKUP($F30,SMOKING!$B$10:$L$468,SMOKING!E$1,FALSE)=0,"",VLOOKUP($F30,SMOKING!$B$10:$L$468,SMOKING!E$1,FALSE))</f>
        <v>19.3</v>
      </c>
      <c r="J30" s="15">
        <f>IF(VLOOKUP($F30,SMOKING!$B$10:$L$468,SMOKING!F$1,FALSE)=0,"",VLOOKUP($F30,SMOKING!$B$10:$L$468,SMOKING!F$1,FALSE))</f>
        <v>18.7</v>
      </c>
      <c r="K30" s="15">
        <f>IF(VLOOKUP($F30,SMOKING!$B$10:$L$468,SMOKING!G$1,FALSE)=0,"",VLOOKUP($F30,SMOKING!$B$10:$L$468,SMOKING!G$1,FALSE))</f>
        <v>17.100000000000001</v>
      </c>
      <c r="L30" s="15">
        <f>IF(VLOOKUP($F30,SMOKING!$B$10:$L$468,SMOKING!H$1,FALSE)=0,"",VLOOKUP($F30,SMOKING!$B$10:$L$468,SMOKING!H$1,FALSE))</f>
        <v>15.7</v>
      </c>
      <c r="M30" s="15">
        <f>IF(VLOOKUP($F30,SMOKING!$B$10:$L$468,SMOKING!I$1,FALSE)=0,"",VLOOKUP($F30,SMOKING!$B$10:$L$468,SMOKING!I$1,FALSE))</f>
        <v>15.7</v>
      </c>
      <c r="N30" s="15">
        <f>IF(VLOOKUP($F30,SMOKING!$B$10:$L$468,SMOKING!J$1,FALSE)=0,"",VLOOKUP($F30,SMOKING!$B$10:$L$468,SMOKING!J$1,FALSE))</f>
        <v>15.1</v>
      </c>
      <c r="O30" s="15">
        <f>IF(VLOOKUP($F30,SMOKING!$B$10:$L$468,SMOKING!K$1,FALSE)=0,"",VLOOKUP($F30,SMOKING!$B$10:$L$468,SMOKING!K$1,FALSE))</f>
        <v>15.4</v>
      </c>
      <c r="P30" s="15">
        <f>IF(VLOOKUP($F30,SMOKING!$B$10:$L$468,SMOKING!L$1,FALSE)=0,"",VLOOKUP($F30,SMOKING!$B$10:$L$468,SMOKING!L$1,FALSE))</f>
        <v>14.4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Nottinghamshire to Rural as a Region</v>
      </c>
      <c r="G33" s="41"/>
      <c r="H33" s="42"/>
      <c r="I33" s="21">
        <f>((I30-I31))</f>
        <v>2.0275862068965473</v>
      </c>
      <c r="J33" s="21">
        <f>((J30-J31))</f>
        <v>2.5908045977011547</v>
      </c>
      <c r="K33" s="21">
        <f t="shared" ref="K33:P33" si="6">((K30-K31))</f>
        <v>1.5321839080459778</v>
      </c>
      <c r="L33" s="21">
        <f t="shared" si="6"/>
        <v>0.80689655172413666</v>
      </c>
      <c r="M33" s="21">
        <f t="shared" si="6"/>
        <v>2.37816091954023</v>
      </c>
      <c r="N33" s="21">
        <f t="shared" si="6"/>
        <v>2.2643678160919514</v>
      </c>
      <c r="O33" s="21">
        <f t="shared" si="6"/>
        <v>2.7873563218390807</v>
      </c>
      <c r="P33" s="21">
        <f t="shared" si="6"/>
        <v>1.6735632183908091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Nottinghamshire to England</v>
      </c>
      <c r="G34" s="44"/>
      <c r="H34" s="45"/>
      <c r="I34" s="21">
        <f>(I30-I32)</f>
        <v>0</v>
      </c>
      <c r="J34" s="21">
        <f>(J30-J32)</f>
        <v>0.30000000000000071</v>
      </c>
      <c r="K34" s="21">
        <f t="shared" ref="K34:P34" si="7">(K30-K32)</f>
        <v>-0.69999999999999929</v>
      </c>
      <c r="L34" s="21">
        <f t="shared" si="7"/>
        <v>-1.1999999999999993</v>
      </c>
      <c r="M34" s="21">
        <f t="shared" si="7"/>
        <v>0.19999999999999929</v>
      </c>
      <c r="N34" s="21">
        <f t="shared" si="7"/>
        <v>0.19999999999999929</v>
      </c>
      <c r="O34" s="21">
        <f t="shared" si="7"/>
        <v>1</v>
      </c>
      <c r="P34" s="21">
        <f t="shared" si="7"/>
        <v>0.5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Nottinghamshire</v>
      </c>
      <c r="G39" s="12"/>
      <c r="H39" s="13"/>
      <c r="I39" s="14">
        <f>IF(VLOOKUP($F39,'CHILD OBESITY'!$B$10:$L$468,'CHILD OBESITY'!E$1,FALSE)=0,"",VLOOKUP($F39,'CHILD OBESITY'!$B$10:$L$468,'CHILD OBESITY'!E$1,FALSE))</f>
        <v>17.399999999999999</v>
      </c>
      <c r="J39" s="15">
        <f>IF(VLOOKUP($F39,'CHILD OBESITY'!$B$10:$L$468,'CHILD OBESITY'!F$1,FALSE)=0,"",VLOOKUP($F39,'CHILD OBESITY'!$B$10:$L$468,'CHILD OBESITY'!F$1,FALSE))</f>
        <v>17.3</v>
      </c>
      <c r="K39" s="15">
        <f>IF(VLOOKUP($F39,'CHILD OBESITY'!$B$10:$L$468,'CHILD OBESITY'!G$1,FALSE)=0,"",VLOOKUP($F39,'CHILD OBESITY'!$B$10:$L$468,'CHILD OBESITY'!G$1,FALSE))</f>
        <v>17.3</v>
      </c>
      <c r="L39" s="15">
        <f>IF(VLOOKUP($F39,'CHILD OBESITY'!$B$10:$L$468,'CHILD OBESITY'!H$1,FALSE)=0,"",VLOOKUP($F39,'CHILD OBESITY'!$B$10:$L$468,'CHILD OBESITY'!H$1,FALSE))</f>
        <v>17.7</v>
      </c>
      <c r="M39" s="15">
        <f>IF(VLOOKUP($F39,'CHILD OBESITY'!$B$10:$L$468,'CHILD OBESITY'!I$1,FALSE)=0,"",VLOOKUP($F39,'CHILD OBESITY'!$B$10:$L$468,'CHILD OBESITY'!I$1,FALSE))</f>
        <v>17.5</v>
      </c>
      <c r="N39" s="15">
        <f>IF(VLOOKUP($F39,'CHILD OBESITY'!$B$10:$L$468,'CHILD OBESITY'!J$1,FALSE)=0,"",VLOOKUP($F39,'CHILD OBESITY'!$B$10:$L$468,'CHILD OBESITY'!J$1,FALSE))</f>
        <v>17.2</v>
      </c>
      <c r="O39" s="15">
        <f>IF(VLOOKUP($F39,'CHILD OBESITY'!$B$10:$L$468,'CHILD OBESITY'!K$1,FALSE)=0,"",VLOOKUP($F39,'CHILD OBESITY'!$B$10:$L$468,'CHILD OBESITY'!K$1,FALSE))</f>
        <v>17.100000000000001</v>
      </c>
      <c r="P39" s="15">
        <f>IF(VLOOKUP($F39,'CHILD OBESITY'!$B$10:$L$468,'CHILD OBESITY'!L$1,FALSE)=0,"",VLOOKUP($F39,'CHILD OBESITY'!$B$10:$L$468,'CHILD OBESITY'!L$1,FALSE))</f>
        <v>17.8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Nottinghamshire to Rural as a Region</v>
      </c>
      <c r="G42" s="41"/>
      <c r="H42" s="42"/>
      <c r="I42" s="21">
        <f>((I39-I40))</f>
        <v>1.091111111111104</v>
      </c>
      <c r="J42" s="21">
        <f>((J39-J40))</f>
        <v>0.83444444444445054</v>
      </c>
      <c r="K42" s="21">
        <f t="shared" ref="K42:P42" si="9">((K39-K40))</f>
        <v>0.72222222222222143</v>
      </c>
      <c r="L42" s="21">
        <f t="shared" si="9"/>
        <v>1.3044444444444458</v>
      </c>
      <c r="M42" s="21">
        <f t="shared" si="9"/>
        <v>1.1855555555555597</v>
      </c>
      <c r="N42" s="21">
        <f t="shared" si="9"/>
        <v>0.85666666666666913</v>
      </c>
      <c r="O42" s="21">
        <f t="shared" si="9"/>
        <v>0.75222222222223323</v>
      </c>
      <c r="P42" s="21">
        <f t="shared" si="9"/>
        <v>1.2566666666666642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Nottinghamshire to England</v>
      </c>
      <c r="G43" s="44"/>
      <c r="H43" s="45"/>
      <c r="I43" s="21">
        <f>(I39-I41)</f>
        <v>-1.3000000000000007</v>
      </c>
      <c r="J43" s="21">
        <f>(J39-J41)</f>
        <v>-1.6999999999999993</v>
      </c>
      <c r="K43" s="21">
        <f t="shared" ref="K43:P43" si="10">(K39-K41)</f>
        <v>-1.8000000000000007</v>
      </c>
      <c r="L43" s="21">
        <f t="shared" si="10"/>
        <v>-1.4000000000000021</v>
      </c>
      <c r="M43" s="21">
        <f t="shared" si="10"/>
        <v>-1.5</v>
      </c>
      <c r="N43" s="21">
        <f t="shared" si="10"/>
        <v>-2.1000000000000014</v>
      </c>
      <c r="O43" s="21">
        <f t="shared" si="10"/>
        <v>-2.5</v>
      </c>
      <c r="P43" s="21">
        <f t="shared" si="10"/>
        <v>-2.1999999999999993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Nottinghamshire</v>
      </c>
      <c r="G48" s="12"/>
      <c r="H48" s="13"/>
      <c r="I48" s="14">
        <f>IF(VLOOKUP($F48,'ADULT OBESITY'!$B$10:$L$468,'ADULT OBESITY'!E$1,FALSE)=0,"",VLOOKUP($F48,'ADULT OBESITY'!$B$10:$L$468,'ADULT OBESITY'!E$1,FALSE))</f>
        <v>65.453814727107698</v>
      </c>
      <c r="J48" s="15">
        <f>IF(VLOOKUP($F48,'ADULT OBESITY'!$B$10:$L$468,'ADULT OBESITY'!F$1,FALSE)=0,"",VLOOKUP($F48,'ADULT OBESITY'!$B$10:$L$468,'ADULT OBESITY'!F$1,FALSE))</f>
        <v>64.971741519333506</v>
      </c>
      <c r="K48" s="15">
        <f>IF(VLOOKUP($F48,'ADULT OBESITY'!$B$10:$L$468,'ADULT OBESITY'!G$1,FALSE)=0,"",VLOOKUP($F48,'ADULT OBESITY'!$B$10:$L$468,'ADULT OBESITY'!G$1,FALSE))</f>
        <v>67.265620532218705</v>
      </c>
      <c r="L48" s="15">
        <f>IF(VLOOKUP($F48,'ADULT OBESITY'!$B$10:$L$468,'ADULT OBESITY'!H$1,FALSE)=0,"",VLOOKUP($F48,'ADULT OBESITY'!$B$10:$L$468,'ADULT OBESITY'!H$1,FALSE))</f>
        <v>66.882127106130099</v>
      </c>
      <c r="M48" s="15">
        <f>IF(VLOOKUP($F48,'ADULT OBESITY'!$B$10:$L$468,'ADULT OBESITY'!I$1,FALSE)=0,"",VLOOKUP($F48,'ADULT OBESITY'!$B$10:$L$468,'ADULT OBESITY'!I$1,FALSE))</f>
        <v>65.534158853195606</v>
      </c>
      <c r="N48" s="15">
        <f>IF(VLOOKUP($F48,'ADULT OBESITY'!$B$10:$L$468,'ADULT OBESITY'!J$1,FALSE)=0,"",VLOOKUP($F48,'ADULT OBESITY'!$B$10:$L$468,'ADULT OBESITY'!J$1,FALSE))</f>
        <v>64.908523478381198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Nottinghamshire to Rural as a Region</v>
      </c>
      <c r="G51" s="41"/>
      <c r="H51" s="42"/>
      <c r="I51" s="21">
        <f>((I48-I49))</f>
        <v>3.8893989075461093</v>
      </c>
      <c r="J51" s="21">
        <f>((J48-J49))</f>
        <v>3.5413643887298036</v>
      </c>
      <c r="K51" s="21">
        <f t="shared" ref="K51:N51" si="12">((K48-K49))</f>
        <v>4.9996526561540264</v>
      </c>
      <c r="L51" s="21">
        <f t="shared" si="12"/>
        <v>4.5275341043218589</v>
      </c>
      <c r="M51" s="21">
        <f t="shared" si="12"/>
        <v>3.3529916729524558</v>
      </c>
      <c r="N51" s="21">
        <f t="shared" si="12"/>
        <v>1.3377958759186654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Nottinghamshire to England</v>
      </c>
      <c r="G52" s="44"/>
      <c r="H52" s="45"/>
      <c r="I52" s="21">
        <f>(I48-I50)</f>
        <v>4.0674366422641981</v>
      </c>
      <c r="J52" s="21">
        <f>(J48-J50)</f>
        <v>3.5217087559041076</v>
      </c>
      <c r="K52" s="21">
        <f t="shared" ref="K52:N52" si="13">(K48-K50)</f>
        <v>5.2491020967745072</v>
      </c>
      <c r="L52" s="21">
        <f t="shared" si="13"/>
        <v>4.7547126938714968</v>
      </c>
      <c r="M52" s="21">
        <f t="shared" si="13"/>
        <v>2.7775953819520041</v>
      </c>
      <c r="N52" s="21">
        <f t="shared" si="13"/>
        <v>1.4564330396106016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Nottinghamshire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36.189898360149002</v>
      </c>
      <c r="J57" s="15">
        <f>IF(VLOOKUP($F57,'UNDER 75 MORTALITY'!$B$10:$L$468,'UNDER 75 MORTALITY'!F$1,FALSE)=0,"",VLOOKUP($F57,'UNDER 75 MORTALITY'!$B$10:$L$468,'UNDER 75 MORTALITY'!F$1,FALSE))</f>
        <v>34.060855174950802</v>
      </c>
      <c r="K57" s="15">
        <f>IF(VLOOKUP($F57,'UNDER 75 MORTALITY'!$B$10:$L$468,'UNDER 75 MORTALITY'!G$1,FALSE)=0,"",VLOOKUP($F57,'UNDER 75 MORTALITY'!$B$10:$L$468,'UNDER 75 MORTALITY'!G$1,FALSE))</f>
        <v>31.950785856479701</v>
      </c>
      <c r="L57" s="15">
        <f>IF(VLOOKUP($F57,'UNDER 75 MORTALITY'!$B$10:$L$468,'UNDER 75 MORTALITY'!H$1,FALSE)=0,"",VLOOKUP($F57,'UNDER 75 MORTALITY'!$B$10:$L$468,'UNDER 75 MORTALITY'!H$1,FALSE))</f>
        <v>30.4511835870101</v>
      </c>
      <c r="M57" s="15">
        <f>IF(VLOOKUP($F57,'UNDER 75 MORTALITY'!$B$10:$L$468,'UNDER 75 MORTALITY'!I$1,FALSE)=0,"",VLOOKUP($F57,'UNDER 75 MORTALITY'!$B$10:$L$468,'UNDER 75 MORTALITY'!I$1,FALSE))</f>
        <v>28.655948907286</v>
      </c>
      <c r="N57" s="15">
        <f>IF(VLOOKUP($F57,'UNDER 75 MORTALITY'!$B$10:$L$468,'UNDER 75 MORTALITY'!J$1,FALSE)=0,"",VLOOKUP($F57,'UNDER 75 MORTALITY'!$B$10:$L$468,'UNDER 75 MORTALITY'!J$1,FALSE))</f>
        <v>27.0421112720278</v>
      </c>
      <c r="O57" s="15">
        <f>IF(VLOOKUP($F57,'UNDER 75 MORTALITY'!$B$10:$L$468,'UNDER 75 MORTALITY'!K$1,FALSE)=0,"",VLOOKUP($F57,'UNDER 75 MORTALITY'!$B$10:$L$468,'UNDER 75 MORTALITY'!K$1,FALSE))</f>
        <v>26.564130180875502</v>
      </c>
      <c r="P57" s="15">
        <f>IF(VLOOKUP($F57,'UNDER 75 MORTALITY'!$B$10:$L$468,'UNDER 75 MORTALITY'!L$1,FALSE)=0,"",VLOOKUP($F57,'UNDER 75 MORTALITY'!$B$10:$L$468,'UNDER 75 MORTALITY'!L$1,FALSE))</f>
        <v>26.966823173567601</v>
      </c>
      <c r="Q57" s="15">
        <f>IF(VLOOKUP($F57,'UNDER 75 MORTALITY'!$B$10:$N$468,'UNDER 75 MORTALITY'!M$1,FALSE)=0,"",VLOOKUP($F57,'UNDER 75 MORTALITY'!$B$10:$N$468,'UNDER 75 MORTALITY'!M$1,FALSE))</f>
        <v>27.3265089353254</v>
      </c>
      <c r="R57" s="15">
        <f>IF(VLOOKUP($F57,'UNDER 75 MORTALITY'!$B$10:$N$468,'UNDER 75 MORTALITY'!N$1,FALSE)=0,"",VLOOKUP($F57,'UNDER 75 MORTALITY'!$B$10:$N$468,'UNDER 75 MORTALITY'!N$1,FALSE))</f>
        <v>26.8809110644799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Nottinghamshire to Rural as a Region</v>
      </c>
      <c r="G60" s="41"/>
      <c r="H60" s="42"/>
      <c r="I60" s="21">
        <f>((I57-I58))</f>
        <v>5.4321210623388581</v>
      </c>
      <c r="J60" s="21">
        <f>((J57-J58))</f>
        <v>4.8733703135143109</v>
      </c>
      <c r="K60" s="21">
        <f t="shared" ref="K60:N60" si="15">((K57-K58))</f>
        <v>4.0311227352758046</v>
      </c>
      <c r="L60" s="21">
        <f t="shared" si="15"/>
        <v>3.9329344129512549</v>
      </c>
      <c r="M60" s="21">
        <f t="shared" si="15"/>
        <v>3.4686796671711591</v>
      </c>
      <c r="N60" s="21">
        <f t="shared" si="15"/>
        <v>2.3342021012046068</v>
      </c>
      <c r="O60" s="21">
        <f t="shared" ref="O60:R60" si="16">((O57-O58))</f>
        <v>2.4604402265241738</v>
      </c>
      <c r="P60" s="21">
        <f t="shared" si="16"/>
        <v>3.12319223018741</v>
      </c>
      <c r="Q60" s="21">
        <f t="shared" si="16"/>
        <v>3.7972243912196753</v>
      </c>
      <c r="R60" s="21">
        <f t="shared" si="16"/>
        <v>3.7868961879785239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Nottinghamshire to England</v>
      </c>
      <c r="G61" s="44"/>
      <c r="H61" s="45"/>
      <c r="I61" s="21">
        <f>(I57-I59)</f>
        <v>-0.98199532939529632</v>
      </c>
      <c r="J61" s="21">
        <f>(J57-J59)</f>
        <v>-0.89343725731149704</v>
      </c>
      <c r="K61" s="21">
        <f t="shared" ref="K61:N61" si="17">(K57-K59)</f>
        <v>-1.4369246155561974</v>
      </c>
      <c r="L61" s="21">
        <f t="shared" si="17"/>
        <v>-1.5106949093153013</v>
      </c>
      <c r="M61" s="21">
        <f t="shared" si="17"/>
        <v>-2.283054041195502</v>
      </c>
      <c r="N61" s="21">
        <f t="shared" si="17"/>
        <v>-3.2581772339880004</v>
      </c>
      <c r="O61" s="21">
        <f t="shared" ref="O61:R61" si="18">(O57-O59)</f>
        <v>-3.0689186675972984</v>
      </c>
      <c r="P61" s="21">
        <f t="shared" si="18"/>
        <v>-2.1025432430453996</v>
      </c>
      <c r="Q61" s="21">
        <f t="shared" si="18"/>
        <v>-1.3209958519978002</v>
      </c>
      <c r="R61" s="21">
        <f t="shared" si="18"/>
        <v>-1.174263940147199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LDHBh7HKIhPJ4wXw9KX42O/+27uqQN5bpv1kD1hl5KWCbW3cSmZ24P/GvVgzJ3CUFNb1hXOtdSJ9Jj4Jpfitdw==" saltValue="057coxJnXjyAogLV8FP2JQ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2022-11-23T14:12:36Z</dcterms:modified>
</cp:coreProperties>
</file>