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709024B3-8158-487D-A73D-5BE8C5B14ECC}" xr6:coauthVersionLast="47" xr6:coauthVersionMax="47" xr10:uidLastSave="{D997219B-8431-4D01-A58F-6BFF36606F25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<sst xmlns="http://schemas.openxmlformats.org/spreadsheetml/2006/main" count="69488" uniqueCount="1474">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</sst>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Rutland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65.459999999999994</c:v>
                </c:pt>
                <c:pt idx="1">
                  <c:v>68.87</c:v>
                </c:pt>
                <c:pt idx="2">
                  <c:v>71.16</c:v>
                </c:pt>
                <c:pt idx="3">
                  <c:v>68.73</c:v>
                </c:pt>
                <c:pt idx="4">
                  <c:v>69.849999999999994</c:v>
                </c:pt>
                <c:pt idx="5">
                  <c:v>69.64</c:v>
                </c:pt>
                <c:pt idx="6">
                  <c:v>71.48</c:v>
                </c:pt>
                <c:pt idx="7">
                  <c:v>74.650000000000006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Rutland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70.790000000000006</c:v>
                </c:pt>
                <c:pt idx="1">
                  <c:v>68.849999999999994</c:v>
                </c:pt>
                <c:pt idx="2">
                  <c:v>70.569999999999993</c:v>
                </c:pt>
                <c:pt idx="3">
                  <c:v>70.25</c:v>
                </c:pt>
                <c:pt idx="4">
                  <c:v>68.42</c:v>
                </c:pt>
                <c:pt idx="5">
                  <c:v>66.42</c:v>
                </c:pt>
                <c:pt idx="6">
                  <c:v>63.06</c:v>
                </c:pt>
                <c:pt idx="7">
                  <c:v>66.83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Rutland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11</c:v>
                </c:pt>
                <c:pt idx="1">
                  <c:v>11.9</c:v>
                </c:pt>
                <c:pt idx="2">
                  <c:v>13.6</c:v>
                </c:pt>
                <c:pt idx="3">
                  <c:v>11.6</c:v>
                </c:pt>
                <c:pt idx="4">
                  <c:v>12.3</c:v>
                </c:pt>
                <c:pt idx="5">
                  <c:v>9.3000000000000007</c:v>
                </c:pt>
                <c:pt idx="6">
                  <c:v>10.8</c:v>
                </c:pt>
                <c:pt idx="7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Rutland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15.8</c:v>
                </c:pt>
                <c:pt idx="1">
                  <c:v>16.600000000000001</c:v>
                </c:pt>
                <c:pt idx="2">
                  <c:v>15.4</c:v>
                </c:pt>
                <c:pt idx="3">
                  <c:v>14.2</c:v>
                </c:pt>
                <c:pt idx="4">
                  <c:v>13.9</c:v>
                </c:pt>
                <c:pt idx="5">
                  <c:v>14.4</c:v>
                </c:pt>
                <c:pt idx="6">
                  <c:v>13.4</c:v>
                </c:pt>
                <c:pt idx="7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Rutland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58.173080876886601</c:v>
                </c:pt>
                <c:pt idx="1">
                  <c:v>58.4035230331882</c:v>
                </c:pt>
                <c:pt idx="2">
                  <c:v>56.941892226913197</c:v>
                </c:pt>
                <c:pt idx="3">
                  <c:v>59.9274620826816</c:v>
                </c:pt>
                <c:pt idx="4">
                  <c:v>66.502835679342198</c:v>
                </c:pt>
                <c:pt idx="5">
                  <c:v>59.525987077513904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Rutland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30.008849858607299</c:v>
                </c:pt>
                <c:pt idx="1">
                  <c:v>31.416160826071</c:v>
                </c:pt>
                <c:pt idx="2">
                  <c:v>38.691355531792098</c:v>
                </c:pt>
                <c:pt idx="3">
                  <c:v>29.2558350757858</c:v>
                </c:pt>
                <c:pt idx="4">
                  <c:v>25.395605121627401</c:v>
                </c:pt>
                <c:pt idx="5">
                  <c:v>21.849818531327202</c:v>
                </c:pt>
                <c:pt idx="6">
                  <c:v>22.375958915222501</c:v>
                </c:pt>
                <c:pt idx="7">
                  <c:v>21.076401865758001</c:v>
                </c:pt>
                <c:pt idx="8">
                  <c:v>15.815868648387699</c:v>
                </c:pt>
                <c:pt idx="9">
                  <c:v>15.0371686329157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Rutland from 2011-13 to 2018-20 was consistently greater than both the rural and England situations and increased over this period widening the gap to both.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Rutland from 2011-13 to 2018-20 was markedly greater than the rural and England situations in the first half of the period, but declined in the second half.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Rutland from 2012 to 2019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Rutland was in line with the rural situation initially before dropping below the rural position and increasing the gap to the England level.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Rutland from 2015/16 to 2020/21 was generally below both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Rutland from 2008-10 to 2017-19 peaked in 2010-12 before dropping to below both the rural and England situations by the end of the period.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223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Rutland</v>
      </c>
      <c r="G12" s="12"/>
      <c r="H12" s="13"/>
      <c r="I12" s="14">
        <f>IF(VLOOKUP($F12,'M HLE'!$B$10:$L$468,'M HLE'!E$1,FALSE)=0,"",VLOOKUP($F12,'M HLE'!$B$10:$L$468,'M HLE'!E$1,FALSE))</f>
        <v>65.459999999999994</v>
      </c>
      <c r="J12" s="15">
        <f>IF(VLOOKUP($F12,'M HLE'!$B$10:$L$468,'M HLE'!F$1,FALSE)=0,"",VLOOKUP($F12,'M HLE'!$B$10:$L$468,'M HLE'!F$1,FALSE))</f>
        <v>68.87</v>
      </c>
      <c r="K12" s="15">
        <f>IF(VLOOKUP($F12,'M HLE'!$B$10:$L$468,'M HLE'!G$1,FALSE)=0,"",VLOOKUP($F12,'M HLE'!$B$10:$L$468,'M HLE'!G$1,FALSE))</f>
        <v>71.16</v>
      </c>
      <c r="L12" s="15">
        <f>IF(VLOOKUP($F12,'M HLE'!$B$10:$L$468,'M HLE'!H$1,FALSE)=0,"",VLOOKUP($F12,'M HLE'!$B$10:$L$468,'M HLE'!H$1,FALSE))</f>
        <v>68.73</v>
      </c>
      <c r="M12" s="15">
        <f>IF(VLOOKUP($F12,'M HLE'!$B$10:$L$468,'M HLE'!I$1,FALSE)=0,"",VLOOKUP($F12,'M HLE'!$B$10:$L$468,'M HLE'!I$1,FALSE))</f>
        <v>69.849999999999994</v>
      </c>
      <c r="N12" s="15">
        <f>IF(VLOOKUP($F12,'M HLE'!$B$10:$L$468,'M HLE'!J$1,FALSE)=0,"",VLOOKUP($F12,'M HLE'!$B$10:$L$468,'M HLE'!J$1,FALSE))</f>
        <v>69.64</v>
      </c>
      <c r="O12" s="15">
        <f>IF(VLOOKUP($F12,'M HLE'!$B$10:$L$468,'M HLE'!K$1,FALSE)=0,"",VLOOKUP($F12,'M HLE'!$B$10:$L$468,'M HLE'!K$1,FALSE))</f>
        <v>71.48</v>
      </c>
      <c r="P12" s="15">
        <f>IF(VLOOKUP($F12,'M HLE'!$B$10:$L$468,'M HLE'!L$1,FALSE)=0,"",VLOOKUP($F12,'M HLE'!$B$10:$L$468,'M HLE'!L$1,FALSE))</f>
        <v>74.650000000000006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Rutland to Rural as a Region</v>
      </c>
      <c r="G15" s="41"/>
      <c r="H15" s="42"/>
      <c r="I15" s="21">
        <f>100*((I12-I13))/I13</f>
        <v>1.1019900689612288</v>
      </c>
      <c r="J15" s="21">
        <f>100*((J12-J13))/J13</f>
        <v>5.6628668743000086</v>
      </c>
      <c r="K15" s="21">
        <f t="shared" ref="K15:P15" si="0">100*((K12-K13))/K13</f>
        <v>9.3700769248503253</v>
      </c>
      <c r="L15" s="21">
        <f t="shared" si="0"/>
        <v>6.3232393549135724</v>
      </c>
      <c r="M15" s="21">
        <f t="shared" si="0"/>
        <v>8.1981179568601465</v>
      </c>
      <c r="N15" s="21">
        <f t="shared" si="0"/>
        <v>8.4101965362910889</v>
      </c>
      <c r="O15" s="21">
        <f t="shared" si="0"/>
        <v>11.039480531585221</v>
      </c>
      <c r="P15" s="21">
        <f t="shared" si="0"/>
        <v>15.353710170905844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Rutland to England</v>
      </c>
      <c r="G16" s="44"/>
      <c r="H16" s="45"/>
      <c r="I16" s="21">
        <f>100*(I12-I14)/I14</f>
        <v>3.6087369420702662</v>
      </c>
      <c r="J16" s="21">
        <f>100*(J12-J14)/J14</f>
        <v>8.6791857345747303</v>
      </c>
      <c r="K16" s="21">
        <f t="shared" ref="K16:P16" si="1">100*(K12-K14)/K14</f>
        <v>12.275165667402957</v>
      </c>
      <c r="L16" s="21">
        <f t="shared" si="1"/>
        <v>8.5610488074553821</v>
      </c>
      <c r="M16" s="21">
        <f t="shared" si="1"/>
        <v>10.208267592300396</v>
      </c>
      <c r="N16" s="21">
        <f t="shared" si="1"/>
        <v>9.9116161616161627</v>
      </c>
      <c r="O16" s="21">
        <f t="shared" si="1"/>
        <v>13.137068692624256</v>
      </c>
      <c r="P16" s="21">
        <f t="shared" si="1"/>
        <v>18.229331643965796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Rutland</v>
      </c>
      <c r="G21" s="12"/>
      <c r="H21" s="13"/>
      <c r="I21" s="14">
        <f>IF(VLOOKUP($F21,'F HLE'!$B$10:$L$468,'F HLE'!E$1,FALSE)=0,"",VLOOKUP($F21,'F HLE'!$B$10:$L$468,'F HLE'!E$1,FALSE))</f>
        <v>70.790000000000006</v>
      </c>
      <c r="J21" s="15">
        <f>IF(VLOOKUP($F21,'F HLE'!$B$10:$L$468,'F HLE'!F$1,FALSE)=0,"",VLOOKUP($F21,'F HLE'!$B$10:$L$468,'F HLE'!F$1,FALSE))</f>
        <v>68.849999999999994</v>
      </c>
      <c r="K21" s="15">
        <f>IF(VLOOKUP($F21,'F HLE'!$B$10:$L$468,'F HLE'!G$1,FALSE)=0,"",VLOOKUP($F21,'F HLE'!$B$10:$L$468,'F HLE'!G$1,FALSE))</f>
        <v>70.569999999999993</v>
      </c>
      <c r="L21" s="15">
        <f>IF(VLOOKUP($F21,'F HLE'!$B$10:$L$468,'F HLE'!H$1,FALSE)=0,"",VLOOKUP($F21,'F HLE'!$B$10:$L$468,'F HLE'!H$1,FALSE))</f>
        <v>70.25</v>
      </c>
      <c r="M21" s="15">
        <f>IF(VLOOKUP($F21,'F HLE'!$B$10:$L$468,'F HLE'!I$1,FALSE)=0,"",VLOOKUP($F21,'F HLE'!$B$10:$L$468,'F HLE'!I$1,FALSE))</f>
        <v>68.42</v>
      </c>
      <c r="N21" s="15">
        <f>IF(VLOOKUP($F21,'F HLE'!$B$10:$L$468,'F HLE'!J$1,FALSE)=0,"",VLOOKUP($F21,'F HLE'!$B$10:$L$468,'F HLE'!J$1,FALSE))</f>
        <v>66.42</v>
      </c>
      <c r="O21" s="15">
        <f>IF(VLOOKUP($F21,'F HLE'!$B$10:$L$468,'F HLE'!K$1,FALSE)=0,"",VLOOKUP($F21,'F HLE'!$B$10:$L$468,'F HLE'!K$1,FALSE))</f>
        <v>63.06</v>
      </c>
      <c r="P21" s="15">
        <f>IF(VLOOKUP($F21,'F HLE'!$B$10:$L$468,'F HLE'!L$1,FALSE)=0,"",VLOOKUP($F21,'F HLE'!$B$10:$L$468,'F HLE'!L$1,FALSE))</f>
        <v>66.83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Rutland to Rural as a Region</v>
      </c>
      <c r="G24" s="41"/>
      <c r="H24" s="42"/>
      <c r="I24" s="21">
        <f>100*((I21-I22))/I22</f>
        <v>7.9897791846230071</v>
      </c>
      <c r="J24" s="21">
        <f>100*((J21-J22))/J22</f>
        <v>5.6483911062007746</v>
      </c>
      <c r="K24" s="21">
        <f t="shared" ref="K24:P24" si="3">100*((K21-K22))/K22</f>
        <v>7.5319609307145132</v>
      </c>
      <c r="L24" s="21">
        <f t="shared" si="3"/>
        <v>7.1504835117903474</v>
      </c>
      <c r="M24" s="21">
        <f t="shared" si="3"/>
        <v>4.3624161073825949</v>
      </c>
      <c r="N24" s="21">
        <f t="shared" si="3"/>
        <v>1.6738995660260254</v>
      </c>
      <c r="O24" s="21">
        <f t="shared" si="3"/>
        <v>-2.0168432828863572</v>
      </c>
      <c r="P24" s="21">
        <f t="shared" si="3"/>
        <v>2.2295307659948471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Rutland to England</v>
      </c>
      <c r="G25" s="44"/>
      <c r="H25" s="45"/>
      <c r="I25" s="21">
        <f>100*(I21-I23)/I23</f>
        <v>10.886591478696745</v>
      </c>
      <c r="J25" s="21">
        <f>100*(J21-J23)/J23</f>
        <v>7.8308535630383602</v>
      </c>
      <c r="K25" s="21">
        <f t="shared" ref="K25:P25" si="4">100*(K21-K23)/K23</f>
        <v>10.16234779893848</v>
      </c>
      <c r="L25" s="21">
        <f t="shared" si="4"/>
        <v>10.092461996552261</v>
      </c>
      <c r="M25" s="21">
        <f t="shared" si="4"/>
        <v>7.2918300141132173</v>
      </c>
      <c r="N25" s="21">
        <f t="shared" si="4"/>
        <v>3.9599311316324952</v>
      </c>
      <c r="O25" s="21">
        <f t="shared" si="4"/>
        <v>-0.72418136020151269</v>
      </c>
      <c r="P25" s="21">
        <f t="shared" si="4"/>
        <v>4.634413652732114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Rutland</v>
      </c>
      <c r="G30" s="12"/>
      <c r="H30" s="13"/>
      <c r="I30" s="14">
        <f>IF(VLOOKUP($F30,SMOKING!$B$10:$L$468,SMOKING!E$1,FALSE)=0,"",VLOOKUP($F30,SMOKING!$B$10:$L$468,SMOKING!E$1,FALSE))</f>
        <v>11</v>
      </c>
      <c r="J30" s="15">
        <f>IF(VLOOKUP($F30,SMOKING!$B$10:$L$468,SMOKING!F$1,FALSE)=0,"",VLOOKUP($F30,SMOKING!$B$10:$L$468,SMOKING!F$1,FALSE))</f>
        <v>11.9</v>
      </c>
      <c r="K30" s="15">
        <f>IF(VLOOKUP($F30,SMOKING!$B$10:$L$468,SMOKING!G$1,FALSE)=0,"",VLOOKUP($F30,SMOKING!$B$10:$L$468,SMOKING!G$1,FALSE))</f>
        <v>13.6</v>
      </c>
      <c r="L30" s="15">
        <f>IF(VLOOKUP($F30,SMOKING!$B$10:$L$468,SMOKING!H$1,FALSE)=0,"",VLOOKUP($F30,SMOKING!$B$10:$L$468,SMOKING!H$1,FALSE))</f>
        <v>11.6</v>
      </c>
      <c r="M30" s="15">
        <f>IF(VLOOKUP($F30,SMOKING!$B$10:$L$468,SMOKING!I$1,FALSE)=0,"",VLOOKUP($F30,SMOKING!$B$10:$L$468,SMOKING!I$1,FALSE))</f>
        <v>12.3</v>
      </c>
      <c r="N30" s="15">
        <f>IF(VLOOKUP($F30,SMOKING!$B$10:$L$468,SMOKING!J$1,FALSE)=0,"",VLOOKUP($F30,SMOKING!$B$10:$L$468,SMOKING!J$1,FALSE))</f>
        <v>9.3000000000000007</v>
      </c>
      <c r="O30" s="15">
        <f>IF(VLOOKUP($F30,SMOKING!$B$10:$L$468,SMOKING!K$1,FALSE)=0,"",VLOOKUP($F30,SMOKING!$B$10:$L$468,SMOKING!K$1,FALSE))</f>
        <v>10.8</v>
      </c>
      <c r="P30" s="15">
        <f>IF(VLOOKUP($F30,SMOKING!$B$10:$L$468,SMOKING!L$1,FALSE)=0,"",VLOOKUP($F30,SMOKING!$B$10:$L$468,SMOKING!L$1,FALSE))</f>
        <v>10.199999999999999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Rutland to Rural as a Region</v>
      </c>
      <c r="G33" s="41"/>
      <c r="H33" s="42"/>
      <c r="I33" s="21">
        <f>((I30-I31))</f>
        <v>-6.2724137931034534</v>
      </c>
      <c r="J33" s="21">
        <f>((J30-J31))</f>
        <v>-4.2091954022988443</v>
      </c>
      <c r="K33" s="21">
        <f t="shared" ref="K33:P33" si="6">((K30-K31))</f>
        <v>-1.967816091954024</v>
      </c>
      <c r="L33" s="21">
        <f t="shared" si="6"/>
        <v>-3.293103448275863</v>
      </c>
      <c r="M33" s="21">
        <f t="shared" si="6"/>
        <v>-1.0218390804597686</v>
      </c>
      <c r="N33" s="21">
        <f t="shared" si="6"/>
        <v>-3.5356321839080476</v>
      </c>
      <c r="O33" s="21">
        <f t="shared" si="6"/>
        <v>-1.812643678160919</v>
      </c>
      <c r="P33" s="21">
        <f t="shared" si="6"/>
        <v>-2.5264367816091919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Rutland to England</v>
      </c>
      <c r="G34" s="44"/>
      <c r="H34" s="45"/>
      <c r="I34" s="21">
        <f>(I30-I32)</f>
        <v>-8.3000000000000007</v>
      </c>
      <c r="J34" s="21">
        <f>(J30-J32)</f>
        <v>-6.4999999999999982</v>
      </c>
      <c r="K34" s="21">
        <f t="shared" ref="K34:P34" si="7">(K30-K32)</f>
        <v>-4.2000000000000011</v>
      </c>
      <c r="L34" s="21">
        <f t="shared" si="7"/>
        <v>-5.2999999999999989</v>
      </c>
      <c r="M34" s="21">
        <f t="shared" si="7"/>
        <v>-3.1999999999999993</v>
      </c>
      <c r="N34" s="21">
        <f t="shared" si="7"/>
        <v>-5.6</v>
      </c>
      <c r="O34" s="21">
        <f t="shared" si="7"/>
        <v>-3.5999999999999996</v>
      </c>
      <c r="P34" s="21">
        <f t="shared" si="7"/>
        <v>-3.7000000000000011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Rutland</v>
      </c>
      <c r="G39" s="12"/>
      <c r="H39" s="13"/>
      <c r="I39" s="14">
        <f>IF(VLOOKUP($F39,'CHILD OBESITY'!$B$10:$L$468,'CHILD OBESITY'!E$1,FALSE)=0,"",VLOOKUP($F39,'CHILD OBESITY'!$B$10:$L$468,'CHILD OBESITY'!E$1,FALSE))</f>
        <v>15.8</v>
      </c>
      <c r="J39" s="15">
        <f>IF(VLOOKUP($F39,'CHILD OBESITY'!$B$10:$L$468,'CHILD OBESITY'!F$1,FALSE)=0,"",VLOOKUP($F39,'CHILD OBESITY'!$B$10:$L$468,'CHILD OBESITY'!F$1,FALSE))</f>
        <v>16.600000000000001</v>
      </c>
      <c r="K39" s="15">
        <f>IF(VLOOKUP($F39,'CHILD OBESITY'!$B$10:$L$468,'CHILD OBESITY'!G$1,FALSE)=0,"",VLOOKUP($F39,'CHILD OBESITY'!$B$10:$L$468,'CHILD OBESITY'!G$1,FALSE))</f>
        <v>15.4</v>
      </c>
      <c r="L39" s="15">
        <f>IF(VLOOKUP($F39,'CHILD OBESITY'!$B$10:$L$468,'CHILD OBESITY'!H$1,FALSE)=0,"",VLOOKUP($F39,'CHILD OBESITY'!$B$10:$L$468,'CHILD OBESITY'!H$1,FALSE))</f>
        <v>14.2</v>
      </c>
      <c r="M39" s="15">
        <f>IF(VLOOKUP($F39,'CHILD OBESITY'!$B$10:$L$468,'CHILD OBESITY'!I$1,FALSE)=0,"",VLOOKUP($F39,'CHILD OBESITY'!$B$10:$L$468,'CHILD OBESITY'!I$1,FALSE))</f>
        <v>13.9</v>
      </c>
      <c r="N39" s="15">
        <f>IF(VLOOKUP($F39,'CHILD OBESITY'!$B$10:$L$468,'CHILD OBESITY'!J$1,FALSE)=0,"",VLOOKUP($F39,'CHILD OBESITY'!$B$10:$L$468,'CHILD OBESITY'!J$1,FALSE))</f>
        <v>14.4</v>
      </c>
      <c r="O39" s="15">
        <f>IF(VLOOKUP($F39,'CHILD OBESITY'!$B$10:$L$468,'CHILD OBESITY'!K$1,FALSE)=0,"",VLOOKUP($F39,'CHILD OBESITY'!$B$10:$L$468,'CHILD OBESITY'!K$1,FALSE))</f>
        <v>13.4</v>
      </c>
      <c r="P39" s="15">
        <f>IF(VLOOKUP($F39,'CHILD OBESITY'!$B$10:$L$468,'CHILD OBESITY'!L$1,FALSE)=0,"",VLOOKUP($F39,'CHILD OBESITY'!$B$10:$L$468,'CHILD OBESITY'!L$1,FALSE))</f>
        <v>14.2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Rutland to Rural as a Region</v>
      </c>
      <c r="G42" s="41"/>
      <c r="H42" s="42"/>
      <c r="I42" s="21">
        <f>((I39-I40))</f>
        <v>-0.50888888888889383</v>
      </c>
      <c r="J42" s="21">
        <f>((J39-J40))</f>
        <v>0.13444444444445125</v>
      </c>
      <c r="K42" s="21">
        <f t="shared" ref="K42:P42" si="9">((K39-K40))</f>
        <v>-1.1777777777777789</v>
      </c>
      <c r="L42" s="21">
        <f t="shared" si="9"/>
        <v>-2.1955555555555542</v>
      </c>
      <c r="M42" s="21">
        <f t="shared" si="9"/>
        <v>-2.41444444444444</v>
      </c>
      <c r="N42" s="21">
        <f t="shared" si="9"/>
        <v>-1.9433333333333298</v>
      </c>
      <c r="O42" s="21">
        <f t="shared" si="9"/>
        <v>-2.9477777777777678</v>
      </c>
      <c r="P42" s="21">
        <f t="shared" si="9"/>
        <v>-2.3433333333333373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Rutland to England</v>
      </c>
      <c r="G43" s="44"/>
      <c r="H43" s="45"/>
      <c r="I43" s="21">
        <f>(I39-I41)</f>
        <v>-2.8999999999999986</v>
      </c>
      <c r="J43" s="21">
        <f>(J39-J41)</f>
        <v>-2.3999999999999986</v>
      </c>
      <c r="K43" s="21">
        <f t="shared" ref="K43:P43" si="10">(K39-K41)</f>
        <v>-3.7000000000000011</v>
      </c>
      <c r="L43" s="21">
        <f t="shared" si="10"/>
        <v>-4.9000000000000021</v>
      </c>
      <c r="M43" s="21">
        <f t="shared" si="10"/>
        <v>-5.0999999999999996</v>
      </c>
      <c r="N43" s="21">
        <f t="shared" si="10"/>
        <v>-4.9000000000000004</v>
      </c>
      <c r="O43" s="21">
        <f t="shared" si="10"/>
        <v>-6.2000000000000011</v>
      </c>
      <c r="P43" s="21">
        <f t="shared" si="10"/>
        <v>-5.8000000000000007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Rutland</v>
      </c>
      <c r="G48" s="12"/>
      <c r="H48" s="13"/>
      <c r="I48" s="14">
        <f>IF(VLOOKUP($F48,'ADULT OBESITY'!$B$10:$L$468,'ADULT OBESITY'!E$1,FALSE)=0,"",VLOOKUP($F48,'ADULT OBESITY'!$B$10:$L$468,'ADULT OBESITY'!E$1,FALSE))</f>
        <v>58.173080876886601</v>
      </c>
      <c r="J48" s="15">
        <f>IF(VLOOKUP($F48,'ADULT OBESITY'!$B$10:$L$468,'ADULT OBESITY'!F$1,FALSE)=0,"",VLOOKUP($F48,'ADULT OBESITY'!$B$10:$L$468,'ADULT OBESITY'!F$1,FALSE))</f>
        <v>58.4035230331882</v>
      </c>
      <c r="K48" s="15">
        <f>IF(VLOOKUP($F48,'ADULT OBESITY'!$B$10:$L$468,'ADULT OBESITY'!G$1,FALSE)=0,"",VLOOKUP($F48,'ADULT OBESITY'!$B$10:$L$468,'ADULT OBESITY'!G$1,FALSE))</f>
        <v>56.941892226913197</v>
      </c>
      <c r="L48" s="15">
        <f>IF(VLOOKUP($F48,'ADULT OBESITY'!$B$10:$L$468,'ADULT OBESITY'!H$1,FALSE)=0,"",VLOOKUP($F48,'ADULT OBESITY'!$B$10:$L$468,'ADULT OBESITY'!H$1,FALSE))</f>
        <v>59.9274620826816</v>
      </c>
      <c r="M48" s="15">
        <f>IF(VLOOKUP($F48,'ADULT OBESITY'!$B$10:$L$468,'ADULT OBESITY'!I$1,FALSE)=0,"",VLOOKUP($F48,'ADULT OBESITY'!$B$10:$L$468,'ADULT OBESITY'!I$1,FALSE))</f>
        <v>66.502835679342198</v>
      </c>
      <c r="N48" s="15">
        <f>IF(VLOOKUP($F48,'ADULT OBESITY'!$B$10:$L$468,'ADULT OBESITY'!J$1,FALSE)=0,"",VLOOKUP($F48,'ADULT OBESITY'!$B$10:$L$468,'ADULT OBESITY'!J$1,FALSE))</f>
        <v>59.525987077513904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Rutland to Rural as a Region</v>
      </c>
      <c r="G51" s="41"/>
      <c r="H51" s="42"/>
      <c r="I51" s="21">
        <f>((I48-I49))</f>
        <v>-3.3913349426749875</v>
      </c>
      <c r="J51" s="21">
        <f>((J48-J49))</f>
        <v>-3.0268540974155016</v>
      </c>
      <c r="K51" s="21">
        <f t="shared" ref="K51:N51" si="12">((K48-K49))</f>
        <v>-5.3240756491514816</v>
      </c>
      <c r="L51" s="21">
        <f t="shared" si="12"/>
        <v>-2.4271309191266397</v>
      </c>
      <c r="M51" s="21">
        <f t="shared" si="12"/>
        <v>4.3216684990990473</v>
      </c>
      <c r="N51" s="21">
        <f t="shared" si="12"/>
        <v>-4.0447405249486295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Rutland to England</v>
      </c>
      <c r="G52" s="44"/>
      <c r="H52" s="45"/>
      <c r="I52" s="21">
        <f>(I48-I50)</f>
        <v>-3.2132972079568987</v>
      </c>
      <c r="J52" s="21">
        <f>(J48-J50)</f>
        <v>-3.0465097302411976</v>
      </c>
      <c r="K52" s="21">
        <f t="shared" ref="K52:N52" si="13">(K48-K50)</f>
        <v>-5.0746262085310008</v>
      </c>
      <c r="L52" s="21">
        <f t="shared" si="13"/>
        <v>-2.1999523295770018</v>
      </c>
      <c r="M52" s="21">
        <f t="shared" si="13"/>
        <v>3.7462722080985955</v>
      </c>
      <c r="N52" s="21">
        <f t="shared" si="13"/>
        <v>-3.9261033612566933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Rutland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30.008849858607299</v>
      </c>
      <c r="J57" s="15">
        <f>IF(VLOOKUP($F57,'UNDER 75 MORTALITY'!$B$10:$L$468,'UNDER 75 MORTALITY'!F$1,FALSE)=0,"",VLOOKUP($F57,'UNDER 75 MORTALITY'!$B$10:$L$468,'UNDER 75 MORTALITY'!F$1,FALSE))</f>
        <v>31.416160826071</v>
      </c>
      <c r="K57" s="15">
        <f>IF(VLOOKUP($F57,'UNDER 75 MORTALITY'!$B$10:$L$468,'UNDER 75 MORTALITY'!G$1,FALSE)=0,"",VLOOKUP($F57,'UNDER 75 MORTALITY'!$B$10:$L$468,'UNDER 75 MORTALITY'!G$1,FALSE))</f>
        <v>38.691355531792098</v>
      </c>
      <c r="L57" s="15">
        <f>IF(VLOOKUP($F57,'UNDER 75 MORTALITY'!$B$10:$L$468,'UNDER 75 MORTALITY'!H$1,FALSE)=0,"",VLOOKUP($F57,'UNDER 75 MORTALITY'!$B$10:$L$468,'UNDER 75 MORTALITY'!H$1,FALSE))</f>
        <v>29.2558350757858</v>
      </c>
      <c r="M57" s="15">
        <f>IF(VLOOKUP($F57,'UNDER 75 MORTALITY'!$B$10:$L$468,'UNDER 75 MORTALITY'!I$1,FALSE)=0,"",VLOOKUP($F57,'UNDER 75 MORTALITY'!$B$10:$L$468,'UNDER 75 MORTALITY'!I$1,FALSE))</f>
        <v>25.395605121627401</v>
      </c>
      <c r="N57" s="15">
        <f>IF(VLOOKUP($F57,'UNDER 75 MORTALITY'!$B$10:$L$468,'UNDER 75 MORTALITY'!J$1,FALSE)=0,"",VLOOKUP($F57,'UNDER 75 MORTALITY'!$B$10:$L$468,'UNDER 75 MORTALITY'!J$1,FALSE))</f>
        <v>21.849818531327202</v>
      </c>
      <c r="O57" s="15">
        <f>IF(VLOOKUP($F57,'UNDER 75 MORTALITY'!$B$10:$L$468,'UNDER 75 MORTALITY'!K$1,FALSE)=0,"",VLOOKUP($F57,'UNDER 75 MORTALITY'!$B$10:$L$468,'UNDER 75 MORTALITY'!K$1,FALSE))</f>
        <v>22.375958915222501</v>
      </c>
      <c r="P57" s="15">
        <f>IF(VLOOKUP($F57,'UNDER 75 MORTALITY'!$B$10:$L$468,'UNDER 75 MORTALITY'!L$1,FALSE)=0,"",VLOOKUP($F57,'UNDER 75 MORTALITY'!$B$10:$L$468,'UNDER 75 MORTALITY'!L$1,FALSE))</f>
        <v>21.076401865758001</v>
      </c>
      <c r="Q57" s="15">
        <f>IF(VLOOKUP($F57,'UNDER 75 MORTALITY'!$B$10:$N$468,'UNDER 75 MORTALITY'!M$1,FALSE)=0,"",VLOOKUP($F57,'UNDER 75 MORTALITY'!$B$10:$N$468,'UNDER 75 MORTALITY'!M$1,FALSE))</f>
        <v>15.815868648387699</v>
      </c>
      <c r="R57" s="15">
        <f>IF(VLOOKUP($F57,'UNDER 75 MORTALITY'!$B$10:$N$468,'UNDER 75 MORTALITY'!N$1,FALSE)=0,"",VLOOKUP($F57,'UNDER 75 MORTALITY'!$B$10:$N$468,'UNDER 75 MORTALITY'!N$1,FALSE))</f>
        <v>15.0371686329157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Rutland to Rural as a Region</v>
      </c>
      <c r="G60" s="41"/>
      <c r="H60" s="42"/>
      <c r="I60" s="21">
        <f>((I57-I58))</f>
        <v>-0.74892743920284488</v>
      </c>
      <c r="J60" s="21">
        <f>((J57-J58))</f>
        <v>2.2286759646345082</v>
      </c>
      <c r="K60" s="21">
        <f t="shared" ref="K60:N60" si="15">((K57-K58))</f>
        <v>10.771692410588201</v>
      </c>
      <c r="L60" s="21">
        <f t="shared" si="15"/>
        <v>2.7375859017269555</v>
      </c>
      <c r="M60" s="21">
        <f t="shared" si="15"/>
        <v>0.20833588151256066</v>
      </c>
      <c r="N60" s="21">
        <f t="shared" si="15"/>
        <v>-2.8580906394959911</v>
      </c>
      <c r="O60" s="21">
        <f t="shared" ref="O60:R60" si="16">((O57-O58))</f>
        <v>-1.7277310391288268</v>
      </c>
      <c r="P60" s="21">
        <f t="shared" si="16"/>
        <v>-2.7672290776221899</v>
      </c>
      <c r="Q60" s="21">
        <f t="shared" si="16"/>
        <v>-7.7134158957180254</v>
      </c>
      <c r="R60" s="21">
        <f t="shared" si="16"/>
        <v>-8.0568462435856762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Rutland to England</v>
      </c>
      <c r="G61" s="44"/>
      <c r="H61" s="45"/>
      <c r="I61" s="21">
        <f>(I57-I59)</f>
        <v>-7.1630438309369993</v>
      </c>
      <c r="J61" s="21">
        <f>(J57-J59)</f>
        <v>-3.5381316061912997</v>
      </c>
      <c r="K61" s="21">
        <f t="shared" ref="K61:N61" si="17">(K57-K59)</f>
        <v>5.3036450597561995</v>
      </c>
      <c r="L61" s="21">
        <f t="shared" si="17"/>
        <v>-2.7060434205396007</v>
      </c>
      <c r="M61" s="21">
        <f t="shared" si="17"/>
        <v>-5.5433978268541004</v>
      </c>
      <c r="N61" s="21">
        <f t="shared" si="17"/>
        <v>-8.4504699746885983</v>
      </c>
      <c r="O61" s="21">
        <f t="shared" ref="O61:R61" si="18">(O57-O59)</f>
        <v>-7.2570899332502989</v>
      </c>
      <c r="P61" s="21">
        <f t="shared" si="18"/>
        <v>-7.9929645508549996</v>
      </c>
      <c r="Q61" s="21">
        <f t="shared" si="18"/>
        <v>-12.831636138935501</v>
      </c>
      <c r="R61" s="21">
        <f t="shared" si="18"/>
        <v>-13.018006371711399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W0AYAD1bIr/Fh00HeM5xN7EBZxnRR2kwEbBinmGi5O5ijN4nwB5CMR3Qu8rf7sSQwDGQL+9k3Gi/bar2WvzvTw==" saltValue="aBGG5NieTK/B7Dq3MfdqpQ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2022-11-23T15:20:32Z</dcterms:modified>
</cp:coreProperties>
</file>