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01E1B72A-D910-47EE-99CC-45F0417376FC}" xr6:coauthVersionLast="47" xr6:coauthVersionMax="47" xr10:uidLastSave="{D37C2524-C474-4237-BB2C-8E5260E6DA3C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<sst xmlns="http://schemas.openxmlformats.org/spreadsheetml/2006/main" count="69488" uniqueCount="1474">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</sst>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Shropshire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64.260000000000005</c:v>
                </c:pt>
                <c:pt idx="1">
                  <c:v>64.66</c:v>
                </c:pt>
                <c:pt idx="2">
                  <c:v>64.72</c:v>
                </c:pt>
                <c:pt idx="3">
                  <c:v>65.41</c:v>
                </c:pt>
                <c:pt idx="4">
                  <c:v>64.47</c:v>
                </c:pt>
                <c:pt idx="5">
                  <c:v>64.03</c:v>
                </c:pt>
                <c:pt idx="6">
                  <c:v>64.59</c:v>
                </c:pt>
                <c:pt idx="7">
                  <c:v>62.81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Shropshire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66.08</c:v>
                </c:pt>
                <c:pt idx="1">
                  <c:v>66.010000000000005</c:v>
                </c:pt>
                <c:pt idx="2">
                  <c:v>65.52</c:v>
                </c:pt>
                <c:pt idx="3">
                  <c:v>67.47</c:v>
                </c:pt>
                <c:pt idx="4">
                  <c:v>65.349999999999994</c:v>
                </c:pt>
                <c:pt idx="5">
                  <c:v>64.569999999999993</c:v>
                </c:pt>
                <c:pt idx="6">
                  <c:v>64.92</c:v>
                </c:pt>
                <c:pt idx="7">
                  <c:v>67.14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Shropshire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19</c:v>
                </c:pt>
                <c:pt idx="1">
                  <c:v>16.5</c:v>
                </c:pt>
                <c:pt idx="2">
                  <c:v>15.1</c:v>
                </c:pt>
                <c:pt idx="3">
                  <c:v>14.5</c:v>
                </c:pt>
                <c:pt idx="4">
                  <c:v>17.2</c:v>
                </c:pt>
                <c:pt idx="5">
                  <c:v>14</c:v>
                </c:pt>
                <c:pt idx="6">
                  <c:v>13.6</c:v>
                </c:pt>
                <c:pt idx="7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Shropshire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17.600000000000001</c:v>
                </c:pt>
                <c:pt idx="1">
                  <c:v>17.7</c:v>
                </c:pt>
                <c:pt idx="2">
                  <c:v>18.2</c:v>
                </c:pt>
                <c:pt idx="3">
                  <c:v>17.7</c:v>
                </c:pt>
                <c:pt idx="4">
                  <c:v>17</c:v>
                </c:pt>
                <c:pt idx="5">
                  <c:v>16.3</c:v>
                </c:pt>
                <c:pt idx="6">
                  <c:v>16.600000000000001</c:v>
                </c:pt>
                <c:pt idx="7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Shropshire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59.410114658215399</c:v>
                </c:pt>
                <c:pt idx="1">
                  <c:v>70.408248453714407</c:v>
                </c:pt>
                <c:pt idx="2">
                  <c:v>72.134305659190204</c:v>
                </c:pt>
                <c:pt idx="3">
                  <c:v>68.501441829884499</c:v>
                </c:pt>
                <c:pt idx="4">
                  <c:v>65.068725587688903</c:v>
                </c:pt>
                <c:pt idx="5">
                  <c:v>67.962536735218904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Shropshire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32.048822898237503</c:v>
                </c:pt>
                <c:pt idx="1">
                  <c:v>30.543682189911799</c:v>
                </c:pt>
                <c:pt idx="2">
                  <c:v>29.291101781371299</c:v>
                </c:pt>
                <c:pt idx="3">
                  <c:v>28.7334480405021</c:v>
                </c:pt>
                <c:pt idx="4">
                  <c:v>27.178865180270499</c:v>
                </c:pt>
                <c:pt idx="5">
                  <c:v>26.711971822767701</c:v>
                </c:pt>
                <c:pt idx="6">
                  <c:v>26.2535252182367</c:v>
                </c:pt>
                <c:pt idx="7">
                  <c:v>25.587854489693001</c:v>
                </c:pt>
                <c:pt idx="8">
                  <c:v>25.84718344749</c:v>
                </c:pt>
                <c:pt idx="9">
                  <c:v>24.850976059503701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Shropshire from 2011-13 to 2018-20 fluctuated taking it both above the rural situation and below the England position.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Shropshire from 2011-13 to 2018-20 was generally in line with or above the rural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Shropshire from 2012 to 2019 was generally in line with the rural situation.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Shropshire dropped from being at a level between the rural and England situations to a lower level in line with 'Rural as a Region'.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Shropshire from 2015/16 to 2020/21 was generally above both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Shropshire from 2008-10 to 2017-19 was consistently between the rural and England situations with a similar downward trend.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233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Shropshire</v>
      </c>
      <c r="G12" s="12"/>
      <c r="H12" s="13"/>
      <c r="I12" s="14">
        <f>IF(VLOOKUP($F12,'M HLE'!$B$10:$L$468,'M HLE'!E$1,FALSE)=0,"",VLOOKUP($F12,'M HLE'!$B$10:$L$468,'M HLE'!E$1,FALSE))</f>
        <v>64.260000000000005</v>
      </c>
      <c r="J12" s="15">
        <f>IF(VLOOKUP($F12,'M HLE'!$B$10:$L$468,'M HLE'!F$1,FALSE)=0,"",VLOOKUP($F12,'M HLE'!$B$10:$L$468,'M HLE'!F$1,FALSE))</f>
        <v>64.66</v>
      </c>
      <c r="K12" s="15">
        <f>IF(VLOOKUP($F12,'M HLE'!$B$10:$L$468,'M HLE'!G$1,FALSE)=0,"",VLOOKUP($F12,'M HLE'!$B$10:$L$468,'M HLE'!G$1,FALSE))</f>
        <v>64.72</v>
      </c>
      <c r="L12" s="15">
        <f>IF(VLOOKUP($F12,'M HLE'!$B$10:$L$468,'M HLE'!H$1,FALSE)=0,"",VLOOKUP($F12,'M HLE'!$B$10:$L$468,'M HLE'!H$1,FALSE))</f>
        <v>65.41</v>
      </c>
      <c r="M12" s="15">
        <f>IF(VLOOKUP($F12,'M HLE'!$B$10:$L$468,'M HLE'!I$1,FALSE)=0,"",VLOOKUP($F12,'M HLE'!$B$10:$L$468,'M HLE'!I$1,FALSE))</f>
        <v>64.47</v>
      </c>
      <c r="N12" s="15">
        <f>IF(VLOOKUP($F12,'M HLE'!$B$10:$L$468,'M HLE'!J$1,FALSE)=0,"",VLOOKUP($F12,'M HLE'!$B$10:$L$468,'M HLE'!J$1,FALSE))</f>
        <v>64.03</v>
      </c>
      <c r="O12" s="15">
        <f>IF(VLOOKUP($F12,'M HLE'!$B$10:$L$468,'M HLE'!K$1,FALSE)=0,"",VLOOKUP($F12,'M HLE'!$B$10:$L$468,'M HLE'!K$1,FALSE))</f>
        <v>64.59</v>
      </c>
      <c r="P12" s="15">
        <f>IF(VLOOKUP($F12,'M HLE'!$B$10:$L$468,'M HLE'!L$1,FALSE)=0,"",VLOOKUP($F12,'M HLE'!$B$10:$L$468,'M HLE'!L$1,FALSE))</f>
        <v>62.81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Shropshire to Rural as a Region</v>
      </c>
      <c r="G15" s="41"/>
      <c r="H15" s="42"/>
      <c r="I15" s="21">
        <f>100*((I12-I13))/I13</f>
        <v>-0.75139196713336864</v>
      </c>
      <c r="J15" s="21">
        <f>100*((J12-J13))/J13</f>
        <v>-0.7962687368631084</v>
      </c>
      <c r="K15" s="21">
        <f t="shared" ref="K15:P15" si="0">100*((K12-K13))/K13</f>
        <v>-0.52794577604956061</v>
      </c>
      <c r="L15" s="21">
        <f t="shared" si="0"/>
        <v>1.1872993773446237</v>
      </c>
      <c r="M15" s="21">
        <f t="shared" si="0"/>
        <v>-0.13553808620223162</v>
      </c>
      <c r="N15" s="21">
        <f t="shared" si="0"/>
        <v>-0.32302004280990104</v>
      </c>
      <c r="O15" s="21">
        <f t="shared" si="0"/>
        <v>0.33631851615961628</v>
      </c>
      <c r="P15" s="21">
        <f t="shared" si="0"/>
        <v>-2.9421763451494209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Shropshire to England</v>
      </c>
      <c r="G16" s="44"/>
      <c r="H16" s="45"/>
      <c r="I16" s="21">
        <f>100*(I12-I14)/I14</f>
        <v>1.709401709401718</v>
      </c>
      <c r="J16" s="21">
        <f>100*(J12-J14)/J14</f>
        <v>2.0356635632002513</v>
      </c>
      <c r="K16" s="21">
        <f t="shared" ref="K16:P16" si="1">100*(K12-K14)/K14</f>
        <v>2.1142316188071888</v>
      </c>
      <c r="L16" s="21">
        <f t="shared" si="1"/>
        <v>3.317011530563883</v>
      </c>
      <c r="M16" s="21">
        <f t="shared" si="1"/>
        <v>1.7197854212685331</v>
      </c>
      <c r="N16" s="21">
        <f t="shared" si="1"/>
        <v>1.0574494949494977</v>
      </c>
      <c r="O16" s="21">
        <f t="shared" si="1"/>
        <v>2.2317188983855707</v>
      </c>
      <c r="P16" s="21">
        <f t="shared" si="1"/>
        <v>-0.52264808362369064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Shropshire</v>
      </c>
      <c r="G21" s="12"/>
      <c r="H21" s="13"/>
      <c r="I21" s="14">
        <f>IF(VLOOKUP($F21,'F HLE'!$B$10:$L$468,'F HLE'!E$1,FALSE)=0,"",VLOOKUP($F21,'F HLE'!$B$10:$L$468,'F HLE'!E$1,FALSE))</f>
        <v>66.08</v>
      </c>
      <c r="J21" s="15">
        <f>IF(VLOOKUP($F21,'F HLE'!$B$10:$L$468,'F HLE'!F$1,FALSE)=0,"",VLOOKUP($F21,'F HLE'!$B$10:$L$468,'F HLE'!F$1,FALSE))</f>
        <v>66.010000000000005</v>
      </c>
      <c r="K21" s="15">
        <f>IF(VLOOKUP($F21,'F HLE'!$B$10:$L$468,'F HLE'!G$1,FALSE)=0,"",VLOOKUP($F21,'F HLE'!$B$10:$L$468,'F HLE'!G$1,FALSE))</f>
        <v>65.52</v>
      </c>
      <c r="L21" s="15">
        <f>IF(VLOOKUP($F21,'F HLE'!$B$10:$L$468,'F HLE'!H$1,FALSE)=0,"",VLOOKUP($F21,'F HLE'!$B$10:$L$468,'F HLE'!H$1,FALSE))</f>
        <v>67.47</v>
      </c>
      <c r="M21" s="15">
        <f>IF(VLOOKUP($F21,'F HLE'!$B$10:$L$468,'F HLE'!I$1,FALSE)=0,"",VLOOKUP($F21,'F HLE'!$B$10:$L$468,'F HLE'!I$1,FALSE))</f>
        <v>65.349999999999994</v>
      </c>
      <c r="N21" s="15">
        <f>IF(VLOOKUP($F21,'F HLE'!$B$10:$L$468,'F HLE'!J$1,FALSE)=0,"",VLOOKUP($F21,'F HLE'!$B$10:$L$468,'F HLE'!J$1,FALSE))</f>
        <v>64.569999999999993</v>
      </c>
      <c r="O21" s="15">
        <f>IF(VLOOKUP($F21,'F HLE'!$B$10:$L$468,'F HLE'!K$1,FALSE)=0,"",VLOOKUP($F21,'F HLE'!$B$10:$L$468,'F HLE'!K$1,FALSE))</f>
        <v>64.92</v>
      </c>
      <c r="P21" s="15">
        <f>IF(VLOOKUP($F21,'F HLE'!$B$10:$L$468,'F HLE'!L$1,FALSE)=0,"",VLOOKUP($F21,'F HLE'!$B$10:$L$468,'F HLE'!L$1,FALSE))</f>
        <v>67.14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Shropshire to Rural as a Region</v>
      </c>
      <c r="G24" s="41"/>
      <c r="H24" s="42"/>
      <c r="I24" s="21">
        <f>100*((I21-I22))/I22</f>
        <v>0.8046985240837331</v>
      </c>
      <c r="J24" s="21">
        <f>100*((J21-J22))/J22</f>
        <v>1.2904908775644768</v>
      </c>
      <c r="K24" s="21">
        <f t="shared" ref="K24:P24" si="3">100*((K21-K22))/K22</f>
        <v>-0.16304265012873534</v>
      </c>
      <c r="L24" s="21">
        <f t="shared" si="3"/>
        <v>2.9102223849180726</v>
      </c>
      <c r="M24" s="21">
        <f t="shared" si="3"/>
        <v>-0.32031726662596038</v>
      </c>
      <c r="N24" s="21">
        <f t="shared" si="3"/>
        <v>-1.1580292836751038</v>
      </c>
      <c r="O24" s="21">
        <f t="shared" si="3"/>
        <v>0.87324031200471985</v>
      </c>
      <c r="P24" s="21">
        <f t="shared" si="3"/>
        <v>2.7037362805460763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Shropshire to England</v>
      </c>
      <c r="G25" s="44"/>
      <c r="H25" s="45"/>
      <c r="I25" s="21">
        <f>100*(I21-I23)/I23</f>
        <v>3.5087719298245532</v>
      </c>
      <c r="J25" s="21">
        <f>100*(J21-J23)/J23</f>
        <v>3.382928739232582</v>
      </c>
      <c r="K25" s="21">
        <f t="shared" ref="K25:P25" si="4">100*(K21-K23)/K23</f>
        <v>2.2791133312519416</v>
      </c>
      <c r="L25" s="21">
        <f t="shared" si="4"/>
        <v>5.7357780912082692</v>
      </c>
      <c r="M25" s="21">
        <f t="shared" si="4"/>
        <v>2.4776540693115745</v>
      </c>
      <c r="N25" s="21">
        <f t="shared" si="4"/>
        <v>1.0643293160118839</v>
      </c>
      <c r="O25" s="21">
        <f t="shared" si="4"/>
        <v>2.2040302267002496</v>
      </c>
      <c r="P25" s="21">
        <f t="shared" si="4"/>
        <v>5.1197745420385212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Shropshire</v>
      </c>
      <c r="G30" s="12"/>
      <c r="H30" s="13"/>
      <c r="I30" s="14">
        <f>IF(VLOOKUP($F30,SMOKING!$B$10:$L$468,SMOKING!E$1,FALSE)=0,"",VLOOKUP($F30,SMOKING!$B$10:$L$468,SMOKING!E$1,FALSE))</f>
        <v>19</v>
      </c>
      <c r="J30" s="15">
        <f>IF(VLOOKUP($F30,SMOKING!$B$10:$L$468,SMOKING!F$1,FALSE)=0,"",VLOOKUP($F30,SMOKING!$B$10:$L$468,SMOKING!F$1,FALSE))</f>
        <v>16.5</v>
      </c>
      <c r="K30" s="15">
        <f>IF(VLOOKUP($F30,SMOKING!$B$10:$L$468,SMOKING!G$1,FALSE)=0,"",VLOOKUP($F30,SMOKING!$B$10:$L$468,SMOKING!G$1,FALSE))</f>
        <v>15.1</v>
      </c>
      <c r="L30" s="15">
        <f>IF(VLOOKUP($F30,SMOKING!$B$10:$L$468,SMOKING!H$1,FALSE)=0,"",VLOOKUP($F30,SMOKING!$B$10:$L$468,SMOKING!H$1,FALSE))</f>
        <v>14.5</v>
      </c>
      <c r="M30" s="15">
        <f>IF(VLOOKUP($F30,SMOKING!$B$10:$L$468,SMOKING!I$1,FALSE)=0,"",VLOOKUP($F30,SMOKING!$B$10:$L$468,SMOKING!I$1,FALSE))</f>
        <v>17.2</v>
      </c>
      <c r="N30" s="15">
        <f>IF(VLOOKUP($F30,SMOKING!$B$10:$L$468,SMOKING!J$1,FALSE)=0,"",VLOOKUP($F30,SMOKING!$B$10:$L$468,SMOKING!J$1,FALSE))</f>
        <v>14</v>
      </c>
      <c r="O30" s="15">
        <f>IF(VLOOKUP($F30,SMOKING!$B$10:$L$468,SMOKING!K$1,FALSE)=0,"",VLOOKUP($F30,SMOKING!$B$10:$L$468,SMOKING!K$1,FALSE))</f>
        <v>13.6</v>
      </c>
      <c r="P30" s="15">
        <f>IF(VLOOKUP($F30,SMOKING!$B$10:$L$468,SMOKING!L$1,FALSE)=0,"",VLOOKUP($F30,SMOKING!$B$10:$L$468,SMOKING!L$1,FALSE))</f>
        <v>13.7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Shropshire to Rural as a Region</v>
      </c>
      <c r="G33" s="41"/>
      <c r="H33" s="42"/>
      <c r="I33" s="21">
        <f>((I30-I31))</f>
        <v>1.7275862068965466</v>
      </c>
      <c r="J33" s="21">
        <f>((J30-J31))</f>
        <v>0.39080459770115539</v>
      </c>
      <c r="K33" s="21">
        <f t="shared" ref="K33:P33" si="6">((K30-K31))</f>
        <v>-0.46781609195402396</v>
      </c>
      <c r="L33" s="21">
        <f t="shared" si="6"/>
        <v>-0.39310344827586263</v>
      </c>
      <c r="M33" s="21">
        <f t="shared" si="6"/>
        <v>3.87816091954023</v>
      </c>
      <c r="N33" s="21">
        <f t="shared" si="6"/>
        <v>1.1643678160919517</v>
      </c>
      <c r="O33" s="21">
        <f t="shared" si="6"/>
        <v>0.98735632183907995</v>
      </c>
      <c r="P33" s="21">
        <f t="shared" si="6"/>
        <v>0.97356321839080806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Shropshire to England</v>
      </c>
      <c r="G34" s="44"/>
      <c r="H34" s="45"/>
      <c r="I34" s="21">
        <f>(I30-I32)</f>
        <v>-0.30000000000000071</v>
      </c>
      <c r="J34" s="21">
        <f>(J30-J32)</f>
        <v>-1.8999999999999986</v>
      </c>
      <c r="K34" s="21">
        <f t="shared" ref="K34:P34" si="7">(K30-K32)</f>
        <v>-2.7000000000000011</v>
      </c>
      <c r="L34" s="21">
        <f t="shared" si="7"/>
        <v>-2.3999999999999986</v>
      </c>
      <c r="M34" s="21">
        <f t="shared" si="7"/>
        <v>1.6999999999999993</v>
      </c>
      <c r="N34" s="21">
        <f t="shared" si="7"/>
        <v>-0.90000000000000036</v>
      </c>
      <c r="O34" s="21">
        <f t="shared" si="7"/>
        <v>-0.80000000000000071</v>
      </c>
      <c r="P34" s="21">
        <f t="shared" si="7"/>
        <v>-0.20000000000000107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Shropshire</v>
      </c>
      <c r="G39" s="12"/>
      <c r="H39" s="13"/>
      <c r="I39" s="14">
        <f>IF(VLOOKUP($F39,'CHILD OBESITY'!$B$10:$L$468,'CHILD OBESITY'!E$1,FALSE)=0,"",VLOOKUP($F39,'CHILD OBESITY'!$B$10:$L$468,'CHILD OBESITY'!E$1,FALSE))</f>
        <v>17.600000000000001</v>
      </c>
      <c r="J39" s="15">
        <f>IF(VLOOKUP($F39,'CHILD OBESITY'!$B$10:$L$468,'CHILD OBESITY'!F$1,FALSE)=0,"",VLOOKUP($F39,'CHILD OBESITY'!$B$10:$L$468,'CHILD OBESITY'!F$1,FALSE))</f>
        <v>17.7</v>
      </c>
      <c r="K39" s="15">
        <f>IF(VLOOKUP($F39,'CHILD OBESITY'!$B$10:$L$468,'CHILD OBESITY'!G$1,FALSE)=0,"",VLOOKUP($F39,'CHILD OBESITY'!$B$10:$L$468,'CHILD OBESITY'!G$1,FALSE))</f>
        <v>18.2</v>
      </c>
      <c r="L39" s="15">
        <f>IF(VLOOKUP($F39,'CHILD OBESITY'!$B$10:$L$468,'CHILD OBESITY'!H$1,FALSE)=0,"",VLOOKUP($F39,'CHILD OBESITY'!$B$10:$L$468,'CHILD OBESITY'!H$1,FALSE))</f>
        <v>17.7</v>
      </c>
      <c r="M39" s="15">
        <f>IF(VLOOKUP($F39,'CHILD OBESITY'!$B$10:$L$468,'CHILD OBESITY'!I$1,FALSE)=0,"",VLOOKUP($F39,'CHILD OBESITY'!$B$10:$L$468,'CHILD OBESITY'!I$1,FALSE))</f>
        <v>17</v>
      </c>
      <c r="N39" s="15">
        <f>IF(VLOOKUP($F39,'CHILD OBESITY'!$B$10:$L$468,'CHILD OBESITY'!J$1,FALSE)=0,"",VLOOKUP($F39,'CHILD OBESITY'!$B$10:$L$468,'CHILD OBESITY'!J$1,FALSE))</f>
        <v>16.3</v>
      </c>
      <c r="O39" s="15">
        <f>IF(VLOOKUP($F39,'CHILD OBESITY'!$B$10:$L$468,'CHILD OBESITY'!K$1,FALSE)=0,"",VLOOKUP($F39,'CHILD OBESITY'!$B$10:$L$468,'CHILD OBESITY'!K$1,FALSE))</f>
        <v>16.600000000000001</v>
      </c>
      <c r="P39" s="15">
        <f>IF(VLOOKUP($F39,'CHILD OBESITY'!$B$10:$L$468,'CHILD OBESITY'!L$1,FALSE)=0,"",VLOOKUP($F39,'CHILD OBESITY'!$B$10:$L$468,'CHILD OBESITY'!L$1,FALSE))</f>
        <v>16.8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Shropshire to Rural as a Region</v>
      </c>
      <c r="G42" s="41"/>
      <c r="H42" s="42"/>
      <c r="I42" s="21">
        <f>((I39-I40))</f>
        <v>1.2911111111111069</v>
      </c>
      <c r="J42" s="21">
        <f>((J39-J40))</f>
        <v>1.2344444444444491</v>
      </c>
      <c r="K42" s="21">
        <f t="shared" ref="K42:P42" si="9">((K39-K40))</f>
        <v>1.62222222222222</v>
      </c>
      <c r="L42" s="21">
        <f t="shared" si="9"/>
        <v>1.3044444444444458</v>
      </c>
      <c r="M42" s="21">
        <f t="shared" si="9"/>
        <v>0.68555555555555969</v>
      </c>
      <c r="N42" s="21">
        <f t="shared" si="9"/>
        <v>-4.3333333333329449E-2</v>
      </c>
      <c r="O42" s="21">
        <f t="shared" si="9"/>
        <v>0.25222222222223323</v>
      </c>
      <c r="P42" s="21">
        <f t="shared" si="9"/>
        <v>0.25666666666666416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Shropshire to England</v>
      </c>
      <c r="G43" s="44"/>
      <c r="H43" s="45"/>
      <c r="I43" s="21">
        <f>(I39-I41)</f>
        <v>-1.0999999999999979</v>
      </c>
      <c r="J43" s="21">
        <f>(J39-J41)</f>
        <v>-1.3000000000000007</v>
      </c>
      <c r="K43" s="21">
        <f t="shared" ref="K43:P43" si="10">(K39-K41)</f>
        <v>-0.90000000000000213</v>
      </c>
      <c r="L43" s="21">
        <f t="shared" si="10"/>
        <v>-1.4000000000000021</v>
      </c>
      <c r="M43" s="21">
        <f t="shared" si="10"/>
        <v>-2</v>
      </c>
      <c r="N43" s="21">
        <f t="shared" si="10"/>
        <v>-3</v>
      </c>
      <c r="O43" s="21">
        <f t="shared" si="10"/>
        <v>-3</v>
      </c>
      <c r="P43" s="21">
        <f t="shared" si="10"/>
        <v>-3.1999999999999993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Shropshire</v>
      </c>
      <c r="G48" s="12"/>
      <c r="H48" s="13"/>
      <c r="I48" s="14">
        <f>IF(VLOOKUP($F48,'ADULT OBESITY'!$B$10:$L$468,'ADULT OBESITY'!E$1,FALSE)=0,"",VLOOKUP($F48,'ADULT OBESITY'!$B$10:$L$468,'ADULT OBESITY'!E$1,FALSE))</f>
        <v>59.410114658215399</v>
      </c>
      <c r="J48" s="15">
        <f>IF(VLOOKUP($F48,'ADULT OBESITY'!$B$10:$L$468,'ADULT OBESITY'!F$1,FALSE)=0,"",VLOOKUP($F48,'ADULT OBESITY'!$B$10:$L$468,'ADULT OBESITY'!F$1,FALSE))</f>
        <v>70.408248453714407</v>
      </c>
      <c r="K48" s="15">
        <f>IF(VLOOKUP($F48,'ADULT OBESITY'!$B$10:$L$468,'ADULT OBESITY'!G$1,FALSE)=0,"",VLOOKUP($F48,'ADULT OBESITY'!$B$10:$L$468,'ADULT OBESITY'!G$1,FALSE))</f>
        <v>72.134305659190204</v>
      </c>
      <c r="L48" s="15">
        <f>IF(VLOOKUP($F48,'ADULT OBESITY'!$B$10:$L$468,'ADULT OBESITY'!H$1,FALSE)=0,"",VLOOKUP($F48,'ADULT OBESITY'!$B$10:$L$468,'ADULT OBESITY'!H$1,FALSE))</f>
        <v>68.501441829884499</v>
      </c>
      <c r="M48" s="15">
        <f>IF(VLOOKUP($F48,'ADULT OBESITY'!$B$10:$L$468,'ADULT OBESITY'!I$1,FALSE)=0,"",VLOOKUP($F48,'ADULT OBESITY'!$B$10:$L$468,'ADULT OBESITY'!I$1,FALSE))</f>
        <v>65.068725587688903</v>
      </c>
      <c r="N48" s="15">
        <f>IF(VLOOKUP($F48,'ADULT OBESITY'!$B$10:$L$468,'ADULT OBESITY'!J$1,FALSE)=0,"",VLOOKUP($F48,'ADULT OBESITY'!$B$10:$L$468,'ADULT OBESITY'!J$1,FALSE))</f>
        <v>67.962536735218904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Shropshire to Rural as a Region</v>
      </c>
      <c r="G51" s="41"/>
      <c r="H51" s="42"/>
      <c r="I51" s="21">
        <f>((I48-I49))</f>
        <v>-2.15430116134619</v>
      </c>
      <c r="J51" s="21">
        <f>((J48-J49))</f>
        <v>8.9778713231107048</v>
      </c>
      <c r="K51" s="21">
        <f t="shared" ref="K51:N51" si="12">((K48-K49))</f>
        <v>9.8683377831255257</v>
      </c>
      <c r="L51" s="21">
        <f t="shared" si="12"/>
        <v>6.1468488280762585</v>
      </c>
      <c r="M51" s="21">
        <f t="shared" si="12"/>
        <v>2.8875584074457521</v>
      </c>
      <c r="N51" s="21">
        <f t="shared" si="12"/>
        <v>4.3918091327563715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Shropshire to England</v>
      </c>
      <c r="G52" s="44"/>
      <c r="H52" s="45"/>
      <c r="I52" s="21">
        <f>(I48-I50)</f>
        <v>-1.9762634266281012</v>
      </c>
      <c r="J52" s="21">
        <f>(J48-J50)</f>
        <v>8.9582156902850087</v>
      </c>
      <c r="K52" s="21">
        <f t="shared" ref="K52:N52" si="13">(K48-K50)</f>
        <v>10.117787223746006</v>
      </c>
      <c r="L52" s="21">
        <f t="shared" si="13"/>
        <v>6.3740274176258964</v>
      </c>
      <c r="M52" s="21">
        <f t="shared" si="13"/>
        <v>2.3121621164453003</v>
      </c>
      <c r="N52" s="21">
        <f t="shared" si="13"/>
        <v>4.5104462964483076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Shropshire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32.048822898237503</v>
      </c>
      <c r="J57" s="15">
        <f>IF(VLOOKUP($F57,'UNDER 75 MORTALITY'!$B$10:$L$468,'UNDER 75 MORTALITY'!F$1,FALSE)=0,"",VLOOKUP($F57,'UNDER 75 MORTALITY'!$B$10:$L$468,'UNDER 75 MORTALITY'!F$1,FALSE))</f>
        <v>30.543682189911799</v>
      </c>
      <c r="K57" s="15">
        <f>IF(VLOOKUP($F57,'UNDER 75 MORTALITY'!$B$10:$L$468,'UNDER 75 MORTALITY'!G$1,FALSE)=0,"",VLOOKUP($F57,'UNDER 75 MORTALITY'!$B$10:$L$468,'UNDER 75 MORTALITY'!G$1,FALSE))</f>
        <v>29.291101781371299</v>
      </c>
      <c r="L57" s="15">
        <f>IF(VLOOKUP($F57,'UNDER 75 MORTALITY'!$B$10:$L$468,'UNDER 75 MORTALITY'!H$1,FALSE)=0,"",VLOOKUP($F57,'UNDER 75 MORTALITY'!$B$10:$L$468,'UNDER 75 MORTALITY'!H$1,FALSE))</f>
        <v>28.7334480405021</v>
      </c>
      <c r="M57" s="15">
        <f>IF(VLOOKUP($F57,'UNDER 75 MORTALITY'!$B$10:$L$468,'UNDER 75 MORTALITY'!I$1,FALSE)=0,"",VLOOKUP($F57,'UNDER 75 MORTALITY'!$B$10:$L$468,'UNDER 75 MORTALITY'!I$1,FALSE))</f>
        <v>27.178865180270499</v>
      </c>
      <c r="N57" s="15">
        <f>IF(VLOOKUP($F57,'UNDER 75 MORTALITY'!$B$10:$L$468,'UNDER 75 MORTALITY'!J$1,FALSE)=0,"",VLOOKUP($F57,'UNDER 75 MORTALITY'!$B$10:$L$468,'UNDER 75 MORTALITY'!J$1,FALSE))</f>
        <v>26.711971822767701</v>
      </c>
      <c r="O57" s="15">
        <f>IF(VLOOKUP($F57,'UNDER 75 MORTALITY'!$B$10:$L$468,'UNDER 75 MORTALITY'!K$1,FALSE)=0,"",VLOOKUP($F57,'UNDER 75 MORTALITY'!$B$10:$L$468,'UNDER 75 MORTALITY'!K$1,FALSE))</f>
        <v>26.2535252182367</v>
      </c>
      <c r="P57" s="15">
        <f>IF(VLOOKUP($F57,'UNDER 75 MORTALITY'!$B$10:$L$468,'UNDER 75 MORTALITY'!L$1,FALSE)=0,"",VLOOKUP($F57,'UNDER 75 MORTALITY'!$B$10:$L$468,'UNDER 75 MORTALITY'!L$1,FALSE))</f>
        <v>25.587854489693001</v>
      </c>
      <c r="Q57" s="15">
        <f>IF(VLOOKUP($F57,'UNDER 75 MORTALITY'!$B$10:$N$468,'UNDER 75 MORTALITY'!M$1,FALSE)=0,"",VLOOKUP($F57,'UNDER 75 MORTALITY'!$B$10:$N$468,'UNDER 75 MORTALITY'!M$1,FALSE))</f>
        <v>25.84718344749</v>
      </c>
      <c r="R57" s="15">
        <f>IF(VLOOKUP($F57,'UNDER 75 MORTALITY'!$B$10:$N$468,'UNDER 75 MORTALITY'!N$1,FALSE)=0,"",VLOOKUP($F57,'UNDER 75 MORTALITY'!$B$10:$N$468,'UNDER 75 MORTALITY'!N$1,FALSE))</f>
        <v>24.850976059503701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Shropshire to Rural as a Region</v>
      </c>
      <c r="G60" s="41"/>
      <c r="H60" s="42"/>
      <c r="I60" s="21">
        <f>((I57-I58))</f>
        <v>1.2910456004273598</v>
      </c>
      <c r="J60" s="21">
        <f>((J57-J58))</f>
        <v>1.3561973284753073</v>
      </c>
      <c r="K60" s="21">
        <f t="shared" ref="K60:N60" si="15">((K57-K58))</f>
        <v>1.3714386601674029</v>
      </c>
      <c r="L60" s="21">
        <f t="shared" si="15"/>
        <v>2.2151988664432558</v>
      </c>
      <c r="M60" s="21">
        <f t="shared" si="15"/>
        <v>1.9915959401556584</v>
      </c>
      <c r="N60" s="21">
        <f t="shared" si="15"/>
        <v>2.0040626519445084</v>
      </c>
      <c r="O60" s="21">
        <f t="shared" ref="O60:R60" si="16">((O57-O58))</f>
        <v>2.1498352638853717</v>
      </c>
      <c r="P60" s="21">
        <f t="shared" si="16"/>
        <v>1.74422354631281</v>
      </c>
      <c r="Q60" s="21">
        <f t="shared" si="16"/>
        <v>2.3178989033842754</v>
      </c>
      <c r="R60" s="21">
        <f t="shared" si="16"/>
        <v>1.7569611830023248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Shropshire to England</v>
      </c>
      <c r="G61" s="44"/>
      <c r="H61" s="45"/>
      <c r="I61" s="21">
        <f>(I57-I59)</f>
        <v>-5.1230707913067945</v>
      </c>
      <c r="J61" s="21">
        <f>(J57-J59)</f>
        <v>-4.4106102423505007</v>
      </c>
      <c r="K61" s="21">
        <f t="shared" ref="K61:N61" si="17">(K57-K59)</f>
        <v>-4.0966086906645991</v>
      </c>
      <c r="L61" s="21">
        <f t="shared" si="17"/>
        <v>-3.2284304558233003</v>
      </c>
      <c r="M61" s="21">
        <f t="shared" si="17"/>
        <v>-3.7601377682110027</v>
      </c>
      <c r="N61" s="21">
        <f t="shared" si="17"/>
        <v>-3.5883166832480988</v>
      </c>
      <c r="O61" s="21">
        <f t="shared" ref="O61:R61" si="18">(O57-O59)</f>
        <v>-3.3795236302361005</v>
      </c>
      <c r="P61" s="21">
        <f t="shared" si="18"/>
        <v>-3.4815119269199997</v>
      </c>
      <c r="Q61" s="21">
        <f t="shared" si="18"/>
        <v>-2.8003213398332001</v>
      </c>
      <c r="R61" s="21">
        <f t="shared" si="18"/>
        <v>-3.2041989451233981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apN0tbfrVUAJNO7R1XZ9BCFx3wndautX+9vweMc5ZNYOufT+Muz0r3HGyY+44mmw4ge2QHWP5fyNTc4dDPbEmw==" saltValue="OXGqrD0BzzBuSpOU7Y4G/Q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2022-11-23T16:31:52Z</dcterms:modified>
</cp:coreProperties>
</file>