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79BF1B05-431D-4E39-B42D-A8F38CE7DE9C}" xr6:coauthVersionLast="47" xr6:coauthVersionMax="47" xr10:uidLastSave="{626C63F2-0545-4254-BD37-0649D8A18480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<sst xmlns="http://schemas.openxmlformats.org/spreadsheetml/2006/main" count="69488" uniqueCount="1474">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</sst>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66.290000000000006</c:v>
                </c:pt>
                <c:pt idx="1">
                  <c:v>65.86</c:v>
                </c:pt>
                <c:pt idx="2">
                  <c:v>65.66</c:v>
                </c:pt>
                <c:pt idx="3">
                  <c:v>65.239999999999995</c:v>
                </c:pt>
                <c:pt idx="4">
                  <c:v>64.31</c:v>
                </c:pt>
                <c:pt idx="5">
                  <c:v>64.34</c:v>
                </c:pt>
                <c:pt idx="6">
                  <c:v>64.3</c:v>
                </c:pt>
                <c:pt idx="7">
                  <c:v>64.239999999999995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65.73</c:v>
                </c:pt>
                <c:pt idx="1">
                  <c:v>67.56</c:v>
                </c:pt>
                <c:pt idx="2">
                  <c:v>67.28</c:v>
                </c:pt>
                <c:pt idx="3">
                  <c:v>65.64</c:v>
                </c:pt>
                <c:pt idx="4">
                  <c:v>67</c:v>
                </c:pt>
                <c:pt idx="5">
                  <c:v>66.7</c:v>
                </c:pt>
                <c:pt idx="6">
                  <c:v>66.22</c:v>
                </c:pt>
                <c:pt idx="7">
                  <c:v>67.650000000000006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South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15.5</c:v>
                </c:pt>
                <c:pt idx="1">
                  <c:v>11.5</c:v>
                </c:pt>
                <c:pt idx="2">
                  <c:v>11.6</c:v>
                </c:pt>
                <c:pt idx="3">
                  <c:v>12.8</c:v>
                </c:pt>
                <c:pt idx="4">
                  <c:v>12.8</c:v>
                </c:pt>
                <c:pt idx="5">
                  <c:v>11.3</c:v>
                </c:pt>
                <c:pt idx="6">
                  <c:v>10.4</c:v>
                </c:pt>
                <c:pt idx="7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South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13.1</c:v>
                </c:pt>
                <c:pt idx="1">
                  <c:v>13.3</c:v>
                </c:pt>
                <c:pt idx="2">
                  <c:v>13</c:v>
                </c:pt>
                <c:pt idx="3">
                  <c:v>13.6</c:v>
                </c:pt>
                <c:pt idx="4">
                  <c:v>13.3</c:v>
                </c:pt>
                <c:pt idx="5">
                  <c:v>13.2</c:v>
                </c:pt>
                <c:pt idx="6">
                  <c:v>12</c:v>
                </c:pt>
                <c:pt idx="7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South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60.118163395475499</c:v>
                </c:pt>
                <c:pt idx="1">
                  <c:v>54.920402191586803</c:v>
                </c:pt>
                <c:pt idx="2">
                  <c:v>58.739969146612196</c:v>
                </c:pt>
                <c:pt idx="3">
                  <c:v>57.488917168469001</c:v>
                </c:pt>
                <c:pt idx="4">
                  <c:v>58.579870654194998</c:v>
                </c:pt>
                <c:pt idx="5">
                  <c:v>58.320888052062301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South Cambridgeshire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24.3237850651191</c:v>
                </c:pt>
                <c:pt idx="1">
                  <c:v>22.548736822741699</c:v>
                </c:pt>
                <c:pt idx="2">
                  <c:v>20.321167872989601</c:v>
                </c:pt>
                <c:pt idx="3">
                  <c:v>19.5364123687236</c:v>
                </c:pt>
                <c:pt idx="4">
                  <c:v>19.114141343998</c:v>
                </c:pt>
                <c:pt idx="5">
                  <c:v>19.823322238003001</c:v>
                </c:pt>
                <c:pt idx="6">
                  <c:v>18.5767722834578</c:v>
                </c:pt>
                <c:pt idx="7">
                  <c:v>17.919718251603001</c:v>
                </c:pt>
                <c:pt idx="8">
                  <c:v>17.772215830415799</c:v>
                </c:pt>
                <c:pt idx="9">
                  <c:v>18.6941934861078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Cambridgeshire from 2011-13 to 2018-20 dropped from being above both the rural and England situations to being below that of 'Rural as a Region' with a reducing gap to the England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Cambridgeshire from 2011-13 to 2018-20 fluctuated but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South Cambridgeshire from 2012 to 2019 was consistently below the England and rural situations.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South Cambridgeshire was below the rural and England situations with gaps to both that increased in the latter part of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South Cambridgeshire from 2015/16 to 2020/21 was consistently below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South Cambridgeshire from 2008-10 to 2017-19 was consistently below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237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Cambridgeshire</v>
      </c>
      <c r="G12" s="12"/>
      <c r="H12" s="13"/>
      <c r="I12" s="14">
        <f>IF(VLOOKUP($F12,'M HLE'!$B$10:$L$468,'M HLE'!E$1,FALSE)=0,"",VLOOKUP($F12,'M HLE'!$B$10:$L$468,'M HLE'!E$1,FALSE))</f>
        <v>66.290000000000006</v>
      </c>
      <c r="J12" s="15">
        <f>IF(VLOOKUP($F12,'M HLE'!$B$10:$L$468,'M HLE'!F$1,FALSE)=0,"",VLOOKUP($F12,'M HLE'!$B$10:$L$468,'M HLE'!F$1,FALSE))</f>
        <v>65.86</v>
      </c>
      <c r="K12" s="15">
        <f>IF(VLOOKUP($F12,'M HLE'!$B$10:$L$468,'M HLE'!G$1,FALSE)=0,"",VLOOKUP($F12,'M HLE'!$B$10:$L$468,'M HLE'!G$1,FALSE))</f>
        <v>65.66</v>
      </c>
      <c r="L12" s="15">
        <f>IF(VLOOKUP($F12,'M HLE'!$B$10:$L$468,'M HLE'!H$1,FALSE)=0,"",VLOOKUP($F12,'M HLE'!$B$10:$L$468,'M HLE'!H$1,FALSE))</f>
        <v>65.239999999999995</v>
      </c>
      <c r="M12" s="15">
        <f>IF(VLOOKUP($F12,'M HLE'!$B$10:$L$468,'M HLE'!I$1,FALSE)=0,"",VLOOKUP($F12,'M HLE'!$B$10:$L$468,'M HLE'!I$1,FALSE))</f>
        <v>64.31</v>
      </c>
      <c r="N12" s="15">
        <f>IF(VLOOKUP($F12,'M HLE'!$B$10:$L$468,'M HLE'!J$1,FALSE)=0,"",VLOOKUP($F12,'M HLE'!$B$10:$L$468,'M HLE'!J$1,FALSE))</f>
        <v>64.34</v>
      </c>
      <c r="O12" s="15">
        <f>IF(VLOOKUP($F12,'M HLE'!$B$10:$L$468,'M HLE'!K$1,FALSE)=0,"",VLOOKUP($F12,'M HLE'!$B$10:$L$468,'M HLE'!K$1,FALSE))</f>
        <v>64.3</v>
      </c>
      <c r="P12" s="15">
        <f>IF(VLOOKUP($F12,'M HLE'!$B$10:$L$468,'M HLE'!L$1,FALSE)=0,"",VLOOKUP($F12,'M HLE'!$B$10:$L$468,'M HLE'!L$1,FALSE))</f>
        <v>64.239999999999995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Cambridgeshire to Rural as a Region</v>
      </c>
      <c r="G15" s="41"/>
      <c r="H15" s="42"/>
      <c r="I15" s="21">
        <f>100*((I12-I13))/I13</f>
        <v>2.3839126439266898</v>
      </c>
      <c r="J15" s="21">
        <f>100*((J12-J13))/J13</f>
        <v>1.0448150477914626</v>
      </c>
      <c r="K15" s="21">
        <f t="shared" ref="K15:P15" si="0">100*((K12-K13))/K13</f>
        <v>0.9167966678706061</v>
      </c>
      <c r="L15" s="21">
        <f t="shared" si="0"/>
        <v>0.92431449897512719</v>
      </c>
      <c r="M15" s="21">
        <f t="shared" si="0"/>
        <v>-0.38337915811486234</v>
      </c>
      <c r="N15" s="21">
        <f t="shared" si="0"/>
        <v>0.15956411753258148</v>
      </c>
      <c r="O15" s="21">
        <f t="shared" si="0"/>
        <v>-0.11417741772623158</v>
      </c>
      <c r="P15" s="21">
        <f t="shared" si="0"/>
        <v>-0.73245356491640723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Cambridgeshire to England</v>
      </c>
      <c r="G16" s="44"/>
      <c r="H16" s="45"/>
      <c r="I16" s="21">
        <f>100*(I12-I14)/I14</f>
        <v>4.9224438113327107</v>
      </c>
      <c r="J16" s="21">
        <f>100*(J12-J14)/J14</f>
        <v>3.9293040871074676</v>
      </c>
      <c r="K16" s="21">
        <f t="shared" ref="K16:P16" si="1">100*(K12-K14)/K14</f>
        <v>3.5973493215525307</v>
      </c>
      <c r="L16" s="21">
        <f t="shared" si="1"/>
        <v>3.0484915495182316</v>
      </c>
      <c r="M16" s="21">
        <f t="shared" si="1"/>
        <v>1.4673398548437988</v>
      </c>
      <c r="N16" s="21">
        <f t="shared" si="1"/>
        <v>1.5467171717171779</v>
      </c>
      <c r="O16" s="21">
        <f t="shared" si="1"/>
        <v>1.7727128838239909</v>
      </c>
      <c r="P16" s="21">
        <f t="shared" si="1"/>
        <v>1.7421602787456356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Cambridgeshire</v>
      </c>
      <c r="G21" s="12"/>
      <c r="H21" s="13"/>
      <c r="I21" s="14">
        <f>IF(VLOOKUP($F21,'F HLE'!$B$10:$L$468,'F HLE'!E$1,FALSE)=0,"",VLOOKUP($F21,'F HLE'!$B$10:$L$468,'F HLE'!E$1,FALSE))</f>
        <v>65.73</v>
      </c>
      <c r="J21" s="15">
        <f>IF(VLOOKUP($F21,'F HLE'!$B$10:$L$468,'F HLE'!F$1,FALSE)=0,"",VLOOKUP($F21,'F HLE'!$B$10:$L$468,'F HLE'!F$1,FALSE))</f>
        <v>67.56</v>
      </c>
      <c r="K21" s="15">
        <f>IF(VLOOKUP($F21,'F HLE'!$B$10:$L$468,'F HLE'!G$1,FALSE)=0,"",VLOOKUP($F21,'F HLE'!$B$10:$L$468,'F HLE'!G$1,FALSE))</f>
        <v>67.28</v>
      </c>
      <c r="L21" s="15">
        <f>IF(VLOOKUP($F21,'F HLE'!$B$10:$L$468,'F HLE'!H$1,FALSE)=0,"",VLOOKUP($F21,'F HLE'!$B$10:$L$468,'F HLE'!H$1,FALSE))</f>
        <v>65.64</v>
      </c>
      <c r="M21" s="15">
        <f>IF(VLOOKUP($F21,'F HLE'!$B$10:$L$468,'F HLE'!I$1,FALSE)=0,"",VLOOKUP($F21,'F HLE'!$B$10:$L$468,'F HLE'!I$1,FALSE))</f>
        <v>67</v>
      </c>
      <c r="N21" s="15">
        <f>IF(VLOOKUP($F21,'F HLE'!$B$10:$L$468,'F HLE'!J$1,FALSE)=0,"",VLOOKUP($F21,'F HLE'!$B$10:$L$468,'F HLE'!J$1,FALSE))</f>
        <v>66.7</v>
      </c>
      <c r="O21" s="15">
        <f>IF(VLOOKUP($F21,'F HLE'!$B$10:$L$468,'F HLE'!K$1,FALSE)=0,"",VLOOKUP($F21,'F HLE'!$B$10:$L$468,'F HLE'!K$1,FALSE))</f>
        <v>66.22</v>
      </c>
      <c r="P21" s="15">
        <f>IF(VLOOKUP($F21,'F HLE'!$B$10:$L$468,'F HLE'!L$1,FALSE)=0,"",VLOOKUP($F21,'F HLE'!$B$10:$L$468,'F HLE'!L$1,FALSE))</f>
        <v>67.650000000000006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Cambridgeshire to Rural as a Region</v>
      </c>
      <c r="G24" s="41"/>
      <c r="H24" s="42"/>
      <c r="I24" s="21">
        <f>100*((I21-I22))/I22</f>
        <v>0.27077533274855248</v>
      </c>
      <c r="J24" s="21">
        <f>100*((J21-J22))/J22</f>
        <v>3.668922340376545</v>
      </c>
      <c r="K24" s="21">
        <f t="shared" ref="K24:P24" si="3">100*((K21-K22))/K22</f>
        <v>2.5187803800265445</v>
      </c>
      <c r="L24" s="21">
        <f t="shared" si="3"/>
        <v>0.11897135535826962</v>
      </c>
      <c r="M24" s="21">
        <f t="shared" si="3"/>
        <v>2.1964612568639823</v>
      </c>
      <c r="N24" s="21">
        <f t="shared" si="3"/>
        <v>2.1025158243591693</v>
      </c>
      <c r="O24" s="21">
        <f t="shared" si="3"/>
        <v>2.89319121165977</v>
      </c>
      <c r="P24" s="21">
        <f t="shared" si="3"/>
        <v>3.4838808367432614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Cambridgeshire to England</v>
      </c>
      <c r="G25" s="44"/>
      <c r="H25" s="45"/>
      <c r="I25" s="21">
        <f>100*(I21-I23)/I23</f>
        <v>2.9605263157894743</v>
      </c>
      <c r="J25" s="21">
        <f>100*(J21-J23)/J23</f>
        <v>5.810493343774473</v>
      </c>
      <c r="K25" s="21">
        <f t="shared" ref="K25:P25" si="4">100*(K21-K23)/K23</f>
        <v>5.0265376209803287</v>
      </c>
      <c r="L25" s="21">
        <f t="shared" si="4"/>
        <v>2.8678890456041346</v>
      </c>
      <c r="M25" s="21">
        <f t="shared" si="4"/>
        <v>5.0650776227065961</v>
      </c>
      <c r="N25" s="21">
        <f t="shared" si="4"/>
        <v>4.3981843794021005</v>
      </c>
      <c r="O25" s="21">
        <f t="shared" si="4"/>
        <v>4.2506297229219072</v>
      </c>
      <c r="P25" s="21">
        <f t="shared" si="4"/>
        <v>5.9182714889619668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South Cambridgeshire</v>
      </c>
      <c r="G30" s="12"/>
      <c r="H30" s="13"/>
      <c r="I30" s="14">
        <f>IF(VLOOKUP($F30,SMOKING!$B$10:$L$468,SMOKING!E$1,FALSE)=0,"",VLOOKUP($F30,SMOKING!$B$10:$L$468,SMOKING!E$1,FALSE))</f>
        <v>15.5</v>
      </c>
      <c r="J30" s="15">
        <f>IF(VLOOKUP($F30,SMOKING!$B$10:$L$468,SMOKING!F$1,FALSE)=0,"",VLOOKUP($F30,SMOKING!$B$10:$L$468,SMOKING!F$1,FALSE))</f>
        <v>11.5</v>
      </c>
      <c r="K30" s="15">
        <f>IF(VLOOKUP($F30,SMOKING!$B$10:$L$468,SMOKING!G$1,FALSE)=0,"",VLOOKUP($F30,SMOKING!$B$10:$L$468,SMOKING!G$1,FALSE))</f>
        <v>11.6</v>
      </c>
      <c r="L30" s="15">
        <f>IF(VLOOKUP($F30,SMOKING!$B$10:$L$468,SMOKING!H$1,FALSE)=0,"",VLOOKUP($F30,SMOKING!$B$10:$L$468,SMOKING!H$1,FALSE))</f>
        <v>12.8</v>
      </c>
      <c r="M30" s="15">
        <f>IF(VLOOKUP($F30,SMOKING!$B$10:$L$468,SMOKING!I$1,FALSE)=0,"",VLOOKUP($F30,SMOKING!$B$10:$L$468,SMOKING!I$1,FALSE))</f>
        <v>12.8</v>
      </c>
      <c r="N30" s="15">
        <f>IF(VLOOKUP($F30,SMOKING!$B$10:$L$468,SMOKING!J$1,FALSE)=0,"",VLOOKUP($F30,SMOKING!$B$10:$L$468,SMOKING!J$1,FALSE))</f>
        <v>11.3</v>
      </c>
      <c r="O30" s="15">
        <f>IF(VLOOKUP($F30,SMOKING!$B$10:$L$468,SMOKING!K$1,FALSE)=0,"",VLOOKUP($F30,SMOKING!$B$10:$L$468,SMOKING!K$1,FALSE))</f>
        <v>10.4</v>
      </c>
      <c r="P30" s="15">
        <f>IF(VLOOKUP($F30,SMOKING!$B$10:$L$468,SMOKING!L$1,FALSE)=0,"",VLOOKUP($F30,SMOKING!$B$10:$L$468,SMOKING!L$1,FALSE))</f>
        <v>7.2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South Cambridgeshire to Rural as a Region</v>
      </c>
      <c r="G33" s="41"/>
      <c r="H33" s="42"/>
      <c r="I33" s="21">
        <f>((I30-I31))</f>
        <v>-1.7724137931034534</v>
      </c>
      <c r="J33" s="21">
        <f>((J30-J31))</f>
        <v>-4.6091954022988446</v>
      </c>
      <c r="K33" s="21">
        <f t="shared" ref="K33:P33" si="6">((K30-K31))</f>
        <v>-3.967816091954024</v>
      </c>
      <c r="L33" s="21">
        <f t="shared" si="6"/>
        <v>-2.0931034482758619</v>
      </c>
      <c r="M33" s="21">
        <f t="shared" si="6"/>
        <v>-0.52183908045976857</v>
      </c>
      <c r="N33" s="21">
        <f t="shared" si="6"/>
        <v>-1.5356321839080476</v>
      </c>
      <c r="O33" s="21">
        <f t="shared" si="6"/>
        <v>-2.2126436781609193</v>
      </c>
      <c r="P33" s="21">
        <f t="shared" si="6"/>
        <v>-5.5264367816091911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South Cambridgeshire to England</v>
      </c>
      <c r="G34" s="44"/>
      <c r="H34" s="45"/>
      <c r="I34" s="21">
        <f>(I30-I32)</f>
        <v>-3.8000000000000007</v>
      </c>
      <c r="J34" s="21">
        <f>(J30-J32)</f>
        <v>-6.8999999999999986</v>
      </c>
      <c r="K34" s="21">
        <f t="shared" ref="K34:P34" si="7">(K30-K32)</f>
        <v>-6.2000000000000011</v>
      </c>
      <c r="L34" s="21">
        <f t="shared" si="7"/>
        <v>-4.0999999999999979</v>
      </c>
      <c r="M34" s="21">
        <f t="shared" si="7"/>
        <v>-2.6999999999999993</v>
      </c>
      <c r="N34" s="21">
        <f t="shared" si="7"/>
        <v>-3.5999999999999996</v>
      </c>
      <c r="O34" s="21">
        <f t="shared" si="7"/>
        <v>-4</v>
      </c>
      <c r="P34" s="21">
        <f t="shared" si="7"/>
        <v>-6.7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South Cambridgeshire</v>
      </c>
      <c r="G39" s="12"/>
      <c r="H39" s="13"/>
      <c r="I39" s="14">
        <f>IF(VLOOKUP($F39,'CHILD OBESITY'!$B$10:$L$468,'CHILD OBESITY'!E$1,FALSE)=0,"",VLOOKUP($F39,'CHILD OBESITY'!$B$10:$L$468,'CHILD OBESITY'!E$1,FALSE))</f>
        <v>13.1</v>
      </c>
      <c r="J39" s="15">
        <f>IF(VLOOKUP($F39,'CHILD OBESITY'!$B$10:$L$468,'CHILD OBESITY'!F$1,FALSE)=0,"",VLOOKUP($F39,'CHILD OBESITY'!$B$10:$L$468,'CHILD OBESITY'!F$1,FALSE))</f>
        <v>13.3</v>
      </c>
      <c r="K39" s="15">
        <f>IF(VLOOKUP($F39,'CHILD OBESITY'!$B$10:$L$468,'CHILD OBESITY'!G$1,FALSE)=0,"",VLOOKUP($F39,'CHILD OBESITY'!$B$10:$L$468,'CHILD OBESITY'!G$1,FALSE))</f>
        <v>13</v>
      </c>
      <c r="L39" s="15">
        <f>IF(VLOOKUP($F39,'CHILD OBESITY'!$B$10:$L$468,'CHILD OBESITY'!H$1,FALSE)=0,"",VLOOKUP($F39,'CHILD OBESITY'!$B$10:$L$468,'CHILD OBESITY'!H$1,FALSE))</f>
        <v>13.6</v>
      </c>
      <c r="M39" s="15">
        <f>IF(VLOOKUP($F39,'CHILD OBESITY'!$B$10:$L$468,'CHILD OBESITY'!I$1,FALSE)=0,"",VLOOKUP($F39,'CHILD OBESITY'!$B$10:$L$468,'CHILD OBESITY'!I$1,FALSE))</f>
        <v>13.3</v>
      </c>
      <c r="N39" s="15">
        <f>IF(VLOOKUP($F39,'CHILD OBESITY'!$B$10:$L$468,'CHILD OBESITY'!J$1,FALSE)=0,"",VLOOKUP($F39,'CHILD OBESITY'!$B$10:$L$468,'CHILD OBESITY'!J$1,FALSE))</f>
        <v>13.2</v>
      </c>
      <c r="O39" s="15">
        <f>IF(VLOOKUP($F39,'CHILD OBESITY'!$B$10:$L$468,'CHILD OBESITY'!K$1,FALSE)=0,"",VLOOKUP($F39,'CHILD OBESITY'!$B$10:$L$468,'CHILD OBESITY'!K$1,FALSE))</f>
        <v>12</v>
      </c>
      <c r="P39" s="15">
        <f>IF(VLOOKUP($F39,'CHILD OBESITY'!$B$10:$L$468,'CHILD OBESITY'!L$1,FALSE)=0,"",VLOOKUP($F39,'CHILD OBESITY'!$B$10:$L$468,'CHILD OBESITY'!L$1,FALSE))</f>
        <v>11.8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South Cambridgeshire to Rural as a Region</v>
      </c>
      <c r="G42" s="41"/>
      <c r="H42" s="42"/>
      <c r="I42" s="21">
        <f>((I39-I40))</f>
        <v>-3.2088888888888949</v>
      </c>
      <c r="J42" s="21">
        <f>((J39-J40))</f>
        <v>-3.1655555555555495</v>
      </c>
      <c r="K42" s="21">
        <f t="shared" ref="K42:P42" si="9">((K39-K40))</f>
        <v>-3.5777777777777793</v>
      </c>
      <c r="L42" s="21">
        <f t="shared" si="9"/>
        <v>-2.7955555555555538</v>
      </c>
      <c r="M42" s="21">
        <f t="shared" si="9"/>
        <v>-3.0144444444444396</v>
      </c>
      <c r="N42" s="21">
        <f t="shared" si="9"/>
        <v>-3.1433333333333309</v>
      </c>
      <c r="O42" s="21">
        <f t="shared" si="9"/>
        <v>-4.3477777777777682</v>
      </c>
      <c r="P42" s="21">
        <f t="shared" si="9"/>
        <v>-4.7433333333333358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South Cambridgeshire to England</v>
      </c>
      <c r="G43" s="44"/>
      <c r="H43" s="45"/>
      <c r="I43" s="21">
        <f>(I39-I41)</f>
        <v>-5.6</v>
      </c>
      <c r="J43" s="21">
        <f>(J39-J41)</f>
        <v>-5.6999999999999993</v>
      </c>
      <c r="K43" s="21">
        <f t="shared" ref="K43:P43" si="10">(K39-K41)</f>
        <v>-6.1000000000000014</v>
      </c>
      <c r="L43" s="21">
        <f t="shared" si="10"/>
        <v>-5.5000000000000018</v>
      </c>
      <c r="M43" s="21">
        <f t="shared" si="10"/>
        <v>-5.6999999999999993</v>
      </c>
      <c r="N43" s="21">
        <f t="shared" si="10"/>
        <v>-6.1000000000000014</v>
      </c>
      <c r="O43" s="21">
        <f t="shared" si="10"/>
        <v>-7.6000000000000014</v>
      </c>
      <c r="P43" s="21">
        <f t="shared" si="10"/>
        <v>-8.1999999999999993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South Cambridgeshire</v>
      </c>
      <c r="G48" s="12"/>
      <c r="H48" s="13"/>
      <c r="I48" s="14">
        <f>IF(VLOOKUP($F48,'ADULT OBESITY'!$B$10:$L$468,'ADULT OBESITY'!E$1,FALSE)=0,"",VLOOKUP($F48,'ADULT OBESITY'!$B$10:$L$468,'ADULT OBESITY'!E$1,FALSE))</f>
        <v>60.118163395475499</v>
      </c>
      <c r="J48" s="15">
        <f>IF(VLOOKUP($F48,'ADULT OBESITY'!$B$10:$L$468,'ADULT OBESITY'!F$1,FALSE)=0,"",VLOOKUP($F48,'ADULT OBESITY'!$B$10:$L$468,'ADULT OBESITY'!F$1,FALSE))</f>
        <v>54.920402191586803</v>
      </c>
      <c r="K48" s="15">
        <f>IF(VLOOKUP($F48,'ADULT OBESITY'!$B$10:$L$468,'ADULT OBESITY'!G$1,FALSE)=0,"",VLOOKUP($F48,'ADULT OBESITY'!$B$10:$L$468,'ADULT OBESITY'!G$1,FALSE))</f>
        <v>58.739969146612196</v>
      </c>
      <c r="L48" s="15">
        <f>IF(VLOOKUP($F48,'ADULT OBESITY'!$B$10:$L$468,'ADULT OBESITY'!H$1,FALSE)=0,"",VLOOKUP($F48,'ADULT OBESITY'!$B$10:$L$468,'ADULT OBESITY'!H$1,FALSE))</f>
        <v>57.488917168469001</v>
      </c>
      <c r="M48" s="15">
        <f>IF(VLOOKUP($F48,'ADULT OBESITY'!$B$10:$L$468,'ADULT OBESITY'!I$1,FALSE)=0,"",VLOOKUP($F48,'ADULT OBESITY'!$B$10:$L$468,'ADULT OBESITY'!I$1,FALSE))</f>
        <v>58.579870654194998</v>
      </c>
      <c r="N48" s="15">
        <f>IF(VLOOKUP($F48,'ADULT OBESITY'!$B$10:$L$468,'ADULT OBESITY'!J$1,FALSE)=0,"",VLOOKUP($F48,'ADULT OBESITY'!$B$10:$L$468,'ADULT OBESITY'!J$1,FALSE))</f>
        <v>58.320888052062301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South Cambridgeshire to Rural as a Region</v>
      </c>
      <c r="G51" s="41"/>
      <c r="H51" s="42"/>
      <c r="I51" s="21">
        <f>((I48-I49))</f>
        <v>-1.4462524240860901</v>
      </c>
      <c r="J51" s="21">
        <f>((J48-J49))</f>
        <v>-6.5099749390168995</v>
      </c>
      <c r="K51" s="21">
        <f t="shared" ref="K51:N51" si="12">((K48-K49))</f>
        <v>-3.5259987294524819</v>
      </c>
      <c r="L51" s="21">
        <f t="shared" si="12"/>
        <v>-4.8656758333392389</v>
      </c>
      <c r="M51" s="21">
        <f t="shared" si="12"/>
        <v>-3.6012965260481522</v>
      </c>
      <c r="N51" s="21">
        <f t="shared" si="12"/>
        <v>-5.2498395504002318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South Cambridgeshire to England</v>
      </c>
      <c r="G52" s="44"/>
      <c r="H52" s="45"/>
      <c r="I52" s="21">
        <f>(I48-I50)</f>
        <v>-1.2682146893680013</v>
      </c>
      <c r="J52" s="21">
        <f>(J48-J50)</f>
        <v>-6.5296305718425955</v>
      </c>
      <c r="K52" s="21">
        <f t="shared" ref="K52:N52" si="13">(K48-K50)</f>
        <v>-3.2765492888320011</v>
      </c>
      <c r="L52" s="21">
        <f t="shared" si="13"/>
        <v>-4.638497243789601</v>
      </c>
      <c r="M52" s="21">
        <f t="shared" si="13"/>
        <v>-4.176692817048604</v>
      </c>
      <c r="N52" s="21">
        <f t="shared" si="13"/>
        <v>-5.1312023867082956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South Cambridgeshire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24.3237850651191</v>
      </c>
      <c r="J57" s="15">
        <f>IF(VLOOKUP($F57,'UNDER 75 MORTALITY'!$B$10:$L$468,'UNDER 75 MORTALITY'!F$1,FALSE)=0,"",VLOOKUP($F57,'UNDER 75 MORTALITY'!$B$10:$L$468,'UNDER 75 MORTALITY'!F$1,FALSE))</f>
        <v>22.548736822741699</v>
      </c>
      <c r="K57" s="15">
        <f>IF(VLOOKUP($F57,'UNDER 75 MORTALITY'!$B$10:$L$468,'UNDER 75 MORTALITY'!G$1,FALSE)=0,"",VLOOKUP($F57,'UNDER 75 MORTALITY'!$B$10:$L$468,'UNDER 75 MORTALITY'!G$1,FALSE))</f>
        <v>20.321167872989601</v>
      </c>
      <c r="L57" s="15">
        <f>IF(VLOOKUP($F57,'UNDER 75 MORTALITY'!$B$10:$L$468,'UNDER 75 MORTALITY'!H$1,FALSE)=0,"",VLOOKUP($F57,'UNDER 75 MORTALITY'!$B$10:$L$468,'UNDER 75 MORTALITY'!H$1,FALSE))</f>
        <v>19.5364123687236</v>
      </c>
      <c r="M57" s="15">
        <f>IF(VLOOKUP($F57,'UNDER 75 MORTALITY'!$B$10:$L$468,'UNDER 75 MORTALITY'!I$1,FALSE)=0,"",VLOOKUP($F57,'UNDER 75 MORTALITY'!$B$10:$L$468,'UNDER 75 MORTALITY'!I$1,FALSE))</f>
        <v>19.114141343998</v>
      </c>
      <c r="N57" s="15">
        <f>IF(VLOOKUP($F57,'UNDER 75 MORTALITY'!$B$10:$L$468,'UNDER 75 MORTALITY'!J$1,FALSE)=0,"",VLOOKUP($F57,'UNDER 75 MORTALITY'!$B$10:$L$468,'UNDER 75 MORTALITY'!J$1,FALSE))</f>
        <v>19.823322238003001</v>
      </c>
      <c r="O57" s="15">
        <f>IF(VLOOKUP($F57,'UNDER 75 MORTALITY'!$B$10:$L$468,'UNDER 75 MORTALITY'!K$1,FALSE)=0,"",VLOOKUP($F57,'UNDER 75 MORTALITY'!$B$10:$L$468,'UNDER 75 MORTALITY'!K$1,FALSE))</f>
        <v>18.5767722834578</v>
      </c>
      <c r="P57" s="15">
        <f>IF(VLOOKUP($F57,'UNDER 75 MORTALITY'!$B$10:$L$468,'UNDER 75 MORTALITY'!L$1,FALSE)=0,"",VLOOKUP($F57,'UNDER 75 MORTALITY'!$B$10:$L$468,'UNDER 75 MORTALITY'!L$1,FALSE))</f>
        <v>17.919718251603001</v>
      </c>
      <c r="Q57" s="15">
        <f>IF(VLOOKUP($F57,'UNDER 75 MORTALITY'!$B$10:$N$468,'UNDER 75 MORTALITY'!M$1,FALSE)=0,"",VLOOKUP($F57,'UNDER 75 MORTALITY'!$B$10:$N$468,'UNDER 75 MORTALITY'!M$1,FALSE))</f>
        <v>17.772215830415799</v>
      </c>
      <c r="R57" s="15">
        <f>IF(VLOOKUP($F57,'UNDER 75 MORTALITY'!$B$10:$N$468,'UNDER 75 MORTALITY'!N$1,FALSE)=0,"",VLOOKUP($F57,'UNDER 75 MORTALITY'!$B$10:$N$468,'UNDER 75 MORTALITY'!N$1,FALSE))</f>
        <v>18.6941934861078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South Cambridgeshire to Rural as a Region</v>
      </c>
      <c r="G60" s="41"/>
      <c r="H60" s="42"/>
      <c r="I60" s="21">
        <f>((I57-I58))</f>
        <v>-6.4339922326910433</v>
      </c>
      <c r="J60" s="21">
        <f>((J57-J58))</f>
        <v>-6.6387480386947928</v>
      </c>
      <c r="K60" s="21">
        <f t="shared" ref="K60:N60" si="15">((K57-K58))</f>
        <v>-7.5984952482142951</v>
      </c>
      <c r="L60" s="21">
        <f t="shared" si="15"/>
        <v>-6.9818368053352451</v>
      </c>
      <c r="M60" s="21">
        <f t="shared" si="15"/>
        <v>-6.0731278961168407</v>
      </c>
      <c r="N60" s="21">
        <f t="shared" si="15"/>
        <v>-4.8845869328201914</v>
      </c>
      <c r="O60" s="21">
        <f t="shared" ref="O60:R60" si="16">((O57-O58))</f>
        <v>-5.5269176708935284</v>
      </c>
      <c r="P60" s="21">
        <f t="shared" si="16"/>
        <v>-5.9239126917771898</v>
      </c>
      <c r="Q60" s="21">
        <f t="shared" si="16"/>
        <v>-5.7570687136899252</v>
      </c>
      <c r="R60" s="21">
        <f t="shared" si="16"/>
        <v>-4.3998213903935763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South Cambridgeshire to England</v>
      </c>
      <c r="G61" s="44"/>
      <c r="H61" s="45"/>
      <c r="I61" s="21">
        <f>(I57-I59)</f>
        <v>-12.848108624425198</v>
      </c>
      <c r="J61" s="21">
        <f>(J57-J59)</f>
        <v>-12.405555609520601</v>
      </c>
      <c r="K61" s="21">
        <f t="shared" ref="K61:N61" si="17">(K57-K59)</f>
        <v>-13.066542599046297</v>
      </c>
      <c r="L61" s="21">
        <f t="shared" si="17"/>
        <v>-12.425466127601801</v>
      </c>
      <c r="M61" s="21">
        <f t="shared" si="17"/>
        <v>-11.824861604483502</v>
      </c>
      <c r="N61" s="21">
        <f t="shared" si="17"/>
        <v>-10.476966268012799</v>
      </c>
      <c r="O61" s="21">
        <f t="shared" ref="O61:R61" si="18">(O57-O59)</f>
        <v>-11.056276565015001</v>
      </c>
      <c r="P61" s="21">
        <f t="shared" si="18"/>
        <v>-11.149648165009999</v>
      </c>
      <c r="Q61" s="21">
        <f t="shared" si="18"/>
        <v>-10.875288956907401</v>
      </c>
      <c r="R61" s="21">
        <f t="shared" si="18"/>
        <v>-9.3609815185192993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eGCoM4eT4diQ224uWsqn/drwhNHOezZaxI5Cfw5U0uwt6FXNT+C4qcpVz5cZul6visF3EAh/zJtN/REU9s33XA==" saltValue="QoxJz3C+/jlJPi2PZrkWp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2022-11-23T19:10:26Z</dcterms:modified>
</cp:coreProperties>
</file>