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E82ABF98-856F-43AE-A724-4AE8048B0146}" xr6:coauthVersionLast="47" xr6:coauthVersionMax="47" xr10:uidLastSave="{C4DB454E-CAA5-4F77-A9B0-72D9163071B8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<sst xmlns="http://schemas.openxmlformats.org/spreadsheetml/2006/main" count="69488" uniqueCount="1474">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</sst>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Lincolnshire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64.069999999999993</c:v>
                </c:pt>
                <c:pt idx="1">
                  <c:v>63.23</c:v>
                </c:pt>
                <c:pt idx="2">
                  <c:v>62.91</c:v>
                </c:pt>
                <c:pt idx="3">
                  <c:v>61.06</c:v>
                </c:pt>
                <c:pt idx="4">
                  <c:v>61.72</c:v>
                </c:pt>
                <c:pt idx="5">
                  <c:v>62.84</c:v>
                </c:pt>
                <c:pt idx="6">
                  <c:v>61.82</c:v>
                </c:pt>
                <c:pt idx="7">
                  <c:v>62.53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Lincolnshire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65.78</c:v>
                </c:pt>
                <c:pt idx="1">
                  <c:v>64.59</c:v>
                </c:pt>
                <c:pt idx="2">
                  <c:v>63.52</c:v>
                </c:pt>
                <c:pt idx="3">
                  <c:v>62.2</c:v>
                </c:pt>
                <c:pt idx="4">
                  <c:v>62.43</c:v>
                </c:pt>
                <c:pt idx="5">
                  <c:v>62.55</c:v>
                </c:pt>
                <c:pt idx="6">
                  <c:v>61.83</c:v>
                </c:pt>
                <c:pt idx="7">
                  <c:v>60.67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South Holland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14.8</c:v>
                </c:pt>
                <c:pt idx="1">
                  <c:v>24.6</c:v>
                </c:pt>
                <c:pt idx="2">
                  <c:v>24</c:v>
                </c:pt>
                <c:pt idx="3">
                  <c:v>16.7</c:v>
                </c:pt>
                <c:pt idx="4">
                  <c:v>19</c:v>
                </c:pt>
                <c:pt idx="5">
                  <c:v>15.6</c:v>
                </c:pt>
                <c:pt idx="6">
                  <c:v>19.100000000000001</c:v>
                </c:pt>
                <c:pt idx="7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South Holland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24.1</c:v>
                </c:pt>
                <c:pt idx="1">
                  <c:v>23.7</c:v>
                </c:pt>
                <c:pt idx="2">
                  <c:v>22.6</c:v>
                </c:pt>
                <c:pt idx="3">
                  <c:v>21.2</c:v>
                </c:pt>
                <c:pt idx="4">
                  <c:v>21.7</c:v>
                </c:pt>
                <c:pt idx="5">
                  <c:v>23.2</c:v>
                </c:pt>
                <c:pt idx="6">
                  <c:v>22.6</c:v>
                </c:pt>
                <c:pt idx="7">
                  <c:v>22.9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South Holland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66.887129789833395</c:v>
                </c:pt>
                <c:pt idx="1">
                  <c:v>64.202668303538104</c:v>
                </c:pt>
                <c:pt idx="2">
                  <c:v>64.428382049808803</c:v>
                </c:pt>
                <c:pt idx="3">
                  <c:v>67.820440893806705</c:v>
                </c:pt>
                <c:pt idx="4">
                  <c:v>66.052565420995407</c:v>
                </c:pt>
                <c:pt idx="5">
                  <c:v>72.932903870298503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South Holland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34.620015404060403</c:v>
                </c:pt>
                <c:pt idx="1">
                  <c:v>37.2068053759157</c:v>
                </c:pt>
                <c:pt idx="2">
                  <c:v>39.278248199477297</c:v>
                </c:pt>
                <c:pt idx="3">
                  <c:v>40.676388831321503</c:v>
                </c:pt>
                <c:pt idx="4">
                  <c:v>36.017306506518203</c:v>
                </c:pt>
                <c:pt idx="5">
                  <c:v>34.9163594056607</c:v>
                </c:pt>
                <c:pt idx="6">
                  <c:v>33.687086124262898</c:v>
                </c:pt>
                <c:pt idx="7">
                  <c:v>34.915550241570898</c:v>
                </c:pt>
                <c:pt idx="8">
                  <c:v>32.8371545349233</c:v>
                </c:pt>
                <c:pt idx="9">
                  <c:v>31.043743459665698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Lincolnshire from 2011-13 to 2018-20 experienced some fluctuation but was generally below both the rural and England situations.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Lincolnshire reduced from 2011-13 to 2018-20 taking it from above both the rural and England situations to markedly below both and lower than the male HLE in 2018-20.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32</xdr:row>
      <xdr:rowOff>99060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11468100"/>
          <a:ext cx="7437120" cy="17449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South Holland from 2012 to 2019 was generally greater than the England situation but with some fluctuation moving it in line or below in some years.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6184880"/>
          <a:ext cx="7437120" cy="164592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South Holland was consistently greater than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South Holland from 2015/16 to 2020/21 was consistently greater than both the rural and England situations.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South Holland from 2008-10 to 2017-19 was generally greater than both the rural and England situations.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241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Lincolnshire</v>
      </c>
      <c r="G12" s="12"/>
      <c r="H12" s="13"/>
      <c r="I12" s="14">
        <f>IF(VLOOKUP($F12,'M HLE'!$B$10:$L$468,'M HLE'!E$1,FALSE)=0,"",VLOOKUP($F12,'M HLE'!$B$10:$L$468,'M HLE'!E$1,FALSE))</f>
        <v>64.069999999999993</v>
      </c>
      <c r="J12" s="15">
        <f>IF(VLOOKUP($F12,'M HLE'!$B$10:$L$468,'M HLE'!F$1,FALSE)=0,"",VLOOKUP($F12,'M HLE'!$B$10:$L$468,'M HLE'!F$1,FALSE))</f>
        <v>63.23</v>
      </c>
      <c r="K12" s="15">
        <f>IF(VLOOKUP($F12,'M HLE'!$B$10:$L$468,'M HLE'!G$1,FALSE)=0,"",VLOOKUP($F12,'M HLE'!$B$10:$L$468,'M HLE'!G$1,FALSE))</f>
        <v>62.91</v>
      </c>
      <c r="L12" s="15">
        <f>IF(VLOOKUP($F12,'M HLE'!$B$10:$L$468,'M HLE'!H$1,FALSE)=0,"",VLOOKUP($F12,'M HLE'!$B$10:$L$468,'M HLE'!H$1,FALSE))</f>
        <v>61.06</v>
      </c>
      <c r="M12" s="15">
        <f>IF(VLOOKUP($F12,'M HLE'!$B$10:$L$468,'M HLE'!I$1,FALSE)=0,"",VLOOKUP($F12,'M HLE'!$B$10:$L$468,'M HLE'!I$1,FALSE))</f>
        <v>61.72</v>
      </c>
      <c r="N12" s="15">
        <f>IF(VLOOKUP($F12,'M HLE'!$B$10:$L$468,'M HLE'!J$1,FALSE)=0,"",VLOOKUP($F12,'M HLE'!$B$10:$L$468,'M HLE'!J$1,FALSE))</f>
        <v>62.84</v>
      </c>
      <c r="O12" s="15">
        <f>IF(VLOOKUP($F12,'M HLE'!$B$10:$L$468,'M HLE'!K$1,FALSE)=0,"",VLOOKUP($F12,'M HLE'!$B$10:$L$468,'M HLE'!K$1,FALSE))</f>
        <v>61.82</v>
      </c>
      <c r="P12" s="15">
        <f>IF(VLOOKUP($F12,'M HLE'!$B$10:$L$468,'M HLE'!L$1,FALSE)=0,"",VLOOKUP($F12,'M HLE'!$B$10:$L$468,'M HLE'!L$1,FALSE))</f>
        <v>62.53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Lincolnshire to Rural as a Region</v>
      </c>
      <c r="G15" s="52"/>
      <c r="H15" s="53"/>
      <c r="I15" s="21">
        <f>100*((I12-I13))/I13</f>
        <v>-1.0448441228483678</v>
      </c>
      <c r="J15" s="21">
        <f>100*((J12-J13))/J13</f>
        <v>-2.9902269135764663</v>
      </c>
      <c r="K15" s="21">
        <f t="shared" ref="K15:P15" si="0">100*((K12-K13))/K13</f>
        <v>-3.3098434606192537</v>
      </c>
      <c r="L15" s="21">
        <f t="shared" si="0"/>
        <v>-5.5420195691688843</v>
      </c>
      <c r="M15" s="21">
        <f t="shared" si="0"/>
        <v>-4.3953065097006627</v>
      </c>
      <c r="N15" s="21">
        <f t="shared" si="0"/>
        <v>-2.1755205292858655</v>
      </c>
      <c r="O15" s="21">
        <f t="shared" si="0"/>
        <v>-3.9666943695775325</v>
      </c>
      <c r="P15" s="21">
        <f t="shared" si="0"/>
        <v>-3.374849337083162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Lincolnshire to England</v>
      </c>
      <c r="G16" s="41"/>
      <c r="H16" s="42"/>
      <c r="I16" s="21">
        <f>100*(I12-I14)/I14</f>
        <v>1.4086736308958427</v>
      </c>
      <c r="J16" s="21">
        <f>100*(J12-J14)/J14</f>
        <v>-0.2209247277891756</v>
      </c>
      <c r="K16" s="21">
        <f t="shared" ref="K16:P16" si="1">100*(K12-K14)/K14</f>
        <v>-0.74155885137268218</v>
      </c>
      <c r="L16" s="21">
        <f t="shared" si="1"/>
        <v>-3.5539409256041696</v>
      </c>
      <c r="M16" s="21">
        <f t="shared" si="1"/>
        <v>-2.61912275165668</v>
      </c>
      <c r="N16" s="21">
        <f t="shared" si="1"/>
        <v>-0.82070707070706439</v>
      </c>
      <c r="O16" s="21">
        <f t="shared" si="1"/>
        <v>-2.1525799303577071</v>
      </c>
      <c r="P16" s="21">
        <f t="shared" si="1"/>
        <v>-0.96610706366803834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Lincolnshire</v>
      </c>
      <c r="G21" s="12"/>
      <c r="H21" s="13"/>
      <c r="I21" s="14">
        <f>IF(VLOOKUP($F21,'F HLE'!$B$10:$L$468,'F HLE'!E$1,FALSE)=0,"",VLOOKUP($F21,'F HLE'!$B$10:$L$468,'F HLE'!E$1,FALSE))</f>
        <v>65.78</v>
      </c>
      <c r="J21" s="15">
        <f>IF(VLOOKUP($F21,'F HLE'!$B$10:$L$468,'F HLE'!F$1,FALSE)=0,"",VLOOKUP($F21,'F HLE'!$B$10:$L$468,'F HLE'!F$1,FALSE))</f>
        <v>64.59</v>
      </c>
      <c r="K21" s="15">
        <f>IF(VLOOKUP($F21,'F HLE'!$B$10:$L$468,'F HLE'!G$1,FALSE)=0,"",VLOOKUP($F21,'F HLE'!$B$10:$L$468,'F HLE'!G$1,FALSE))</f>
        <v>63.52</v>
      </c>
      <c r="L21" s="15">
        <f>IF(VLOOKUP($F21,'F HLE'!$B$10:$L$468,'F HLE'!H$1,FALSE)=0,"",VLOOKUP($F21,'F HLE'!$B$10:$L$468,'F HLE'!H$1,FALSE))</f>
        <v>62.2</v>
      </c>
      <c r="M21" s="15">
        <f>IF(VLOOKUP($F21,'F HLE'!$B$10:$L$468,'F HLE'!I$1,FALSE)=0,"",VLOOKUP($F21,'F HLE'!$B$10:$L$468,'F HLE'!I$1,FALSE))</f>
        <v>62.43</v>
      </c>
      <c r="N21" s="15">
        <f>IF(VLOOKUP($F21,'F HLE'!$B$10:$L$468,'F HLE'!J$1,FALSE)=0,"",VLOOKUP($F21,'F HLE'!$B$10:$L$468,'F HLE'!J$1,FALSE))</f>
        <v>62.55</v>
      </c>
      <c r="O21" s="15">
        <f>IF(VLOOKUP($F21,'F HLE'!$B$10:$L$468,'F HLE'!K$1,FALSE)=0,"",VLOOKUP($F21,'F HLE'!$B$10:$L$468,'F HLE'!K$1,FALSE))</f>
        <v>61.83</v>
      </c>
      <c r="P21" s="15">
        <f>IF(VLOOKUP($F21,'F HLE'!$B$10:$L$468,'F HLE'!L$1,FALSE)=0,"",VLOOKUP($F21,'F HLE'!$B$10:$L$468,'F HLE'!L$1,FALSE))</f>
        <v>60.67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Lincolnshire to Rural as a Region</v>
      </c>
      <c r="G24" s="52"/>
      <c r="H24" s="53"/>
      <c r="I24" s="21">
        <f>100*((I21-I22))/I22</f>
        <v>0.34705007436786089</v>
      </c>
      <c r="J24" s="21">
        <f>100*((J21-J22))/J22</f>
        <v>-0.88845923675368288</v>
      </c>
      <c r="K24" s="21">
        <f t="shared" ref="K24:P24" si="3">100*((K21-K22))/K22</f>
        <v>-3.2105688207597156</v>
      </c>
      <c r="L24" s="21">
        <f t="shared" si="3"/>
        <v>-5.1279704706995037</v>
      </c>
      <c r="M24" s="21">
        <f t="shared" si="3"/>
        <v>-4.7742525930445012</v>
      </c>
      <c r="N24" s="21">
        <f t="shared" si="3"/>
        <v>-4.2501894330784786</v>
      </c>
      <c r="O24" s="21">
        <f t="shared" si="3"/>
        <v>-3.9280275956369146</v>
      </c>
      <c r="P24" s="21">
        <f t="shared" si="3"/>
        <v>-7.193391716700468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Lincolnshire to England</v>
      </c>
      <c r="G25" s="41"/>
      <c r="H25" s="42"/>
      <c r="I25" s="21">
        <f>100*(I21-I23)/I23</f>
        <v>3.0388471177944827</v>
      </c>
      <c r="J25" s="21">
        <f>100*(J21-J23)/J23</f>
        <v>1.158966327329682</v>
      </c>
      <c r="K25" s="21">
        <f t="shared" ref="K25:P25" si="4">100*(K21-K23)/K23</f>
        <v>-0.84295972525756968</v>
      </c>
      <c r="L25" s="21">
        <f t="shared" si="4"/>
        <v>-2.5231154991380653</v>
      </c>
      <c r="M25" s="21">
        <f t="shared" si="4"/>
        <v>-2.1013015524541374</v>
      </c>
      <c r="N25" s="21">
        <f t="shared" si="4"/>
        <v>-2.0973548286116817</v>
      </c>
      <c r="O25" s="21">
        <f t="shared" si="4"/>
        <v>-2.6605793450881685</v>
      </c>
      <c r="P25" s="21">
        <f t="shared" si="4"/>
        <v>-5.0101769218725467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South Holland</v>
      </c>
      <c r="G30" s="12"/>
      <c r="H30" s="13"/>
      <c r="I30" s="14">
        <f>IF(VLOOKUP($F30,SMOKING!$B$10:$L$468,SMOKING!E$1,FALSE)=0,"",VLOOKUP($F30,SMOKING!$B$10:$L$468,SMOKING!E$1,FALSE))</f>
        <v>14.8</v>
      </c>
      <c r="J30" s="15">
        <f>IF(VLOOKUP($F30,SMOKING!$B$10:$L$468,SMOKING!F$1,FALSE)=0,"",VLOOKUP($F30,SMOKING!$B$10:$L$468,SMOKING!F$1,FALSE))</f>
        <v>24.6</v>
      </c>
      <c r="K30" s="15">
        <f>IF(VLOOKUP($F30,SMOKING!$B$10:$L$468,SMOKING!G$1,FALSE)=0,"",VLOOKUP($F30,SMOKING!$B$10:$L$468,SMOKING!G$1,FALSE))</f>
        <v>24</v>
      </c>
      <c r="L30" s="15">
        <f>IF(VLOOKUP($F30,SMOKING!$B$10:$L$468,SMOKING!H$1,FALSE)=0,"",VLOOKUP($F30,SMOKING!$B$10:$L$468,SMOKING!H$1,FALSE))</f>
        <v>16.7</v>
      </c>
      <c r="M30" s="15">
        <f>IF(VLOOKUP($F30,SMOKING!$B$10:$L$468,SMOKING!I$1,FALSE)=0,"",VLOOKUP($F30,SMOKING!$B$10:$L$468,SMOKING!I$1,FALSE))</f>
        <v>19</v>
      </c>
      <c r="N30" s="15">
        <f>IF(VLOOKUP($F30,SMOKING!$B$10:$L$468,SMOKING!J$1,FALSE)=0,"",VLOOKUP($F30,SMOKING!$B$10:$L$468,SMOKING!J$1,FALSE))</f>
        <v>15.6</v>
      </c>
      <c r="O30" s="15">
        <f>IF(VLOOKUP($F30,SMOKING!$B$10:$L$468,SMOKING!K$1,FALSE)=0,"",VLOOKUP($F30,SMOKING!$B$10:$L$468,SMOKING!K$1,FALSE))</f>
        <v>19.100000000000001</v>
      </c>
      <c r="P30" s="15">
        <f>IF(VLOOKUP($F30,SMOKING!$B$10:$L$468,SMOKING!L$1,FALSE)=0,"",VLOOKUP($F30,SMOKING!$B$10:$L$468,SMOKING!L$1,FALSE))</f>
        <v>19.5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South Holland to Rural as a Region</v>
      </c>
      <c r="G33" s="52"/>
      <c r="H33" s="53"/>
      <c r="I33" s="21">
        <f>((I30-I31))</f>
        <v>-2.4724137931034527</v>
      </c>
      <c r="J33" s="21">
        <f>((J30-J31))</f>
        <v>8.4908045977011568</v>
      </c>
      <c r="K33" s="21">
        <f t="shared" ref="K33:P33" si="6">((K30-K31))</f>
        <v>8.4321839080459764</v>
      </c>
      <c r="L33" s="21">
        <f t="shared" si="6"/>
        <v>1.8068965517241367</v>
      </c>
      <c r="M33" s="21">
        <f t="shared" si="6"/>
        <v>5.6781609195402307</v>
      </c>
      <c r="N33" s="21">
        <f t="shared" si="6"/>
        <v>2.7643678160919514</v>
      </c>
      <c r="O33" s="21">
        <f t="shared" si="6"/>
        <v>6.4873563218390817</v>
      </c>
      <c r="P33" s="21">
        <f t="shared" si="6"/>
        <v>6.7735632183908088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South Holland to England</v>
      </c>
      <c r="G34" s="41"/>
      <c r="H34" s="42"/>
      <c r="I34" s="21">
        <f>(I30-I32)</f>
        <v>-4.5</v>
      </c>
      <c r="J34" s="21">
        <f>(J30-J32)</f>
        <v>6.2000000000000028</v>
      </c>
      <c r="K34" s="21">
        <f t="shared" ref="K34:P34" si="7">(K30-K32)</f>
        <v>6.1999999999999993</v>
      </c>
      <c r="L34" s="21">
        <f t="shared" si="7"/>
        <v>-0.19999999999999929</v>
      </c>
      <c r="M34" s="21">
        <f t="shared" si="7"/>
        <v>3.5</v>
      </c>
      <c r="N34" s="21">
        <f t="shared" si="7"/>
        <v>0.69999999999999929</v>
      </c>
      <c r="O34" s="21">
        <f t="shared" si="7"/>
        <v>4.7000000000000011</v>
      </c>
      <c r="P34" s="21">
        <f t="shared" si="7"/>
        <v>5.6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South Holland</v>
      </c>
      <c r="G39" s="12"/>
      <c r="H39" s="13"/>
      <c r="I39" s="14">
        <f>IF(VLOOKUP($F39,'CHILD OBESITY'!$B$10:$L$468,'CHILD OBESITY'!E$1,FALSE)=0,"",VLOOKUP($F39,'CHILD OBESITY'!$B$10:$L$468,'CHILD OBESITY'!E$1,FALSE))</f>
        <v>24.1</v>
      </c>
      <c r="J39" s="15">
        <f>IF(VLOOKUP($F39,'CHILD OBESITY'!$B$10:$L$468,'CHILD OBESITY'!F$1,FALSE)=0,"",VLOOKUP($F39,'CHILD OBESITY'!$B$10:$L$468,'CHILD OBESITY'!F$1,FALSE))</f>
        <v>23.7</v>
      </c>
      <c r="K39" s="15">
        <f>IF(VLOOKUP($F39,'CHILD OBESITY'!$B$10:$L$468,'CHILD OBESITY'!G$1,FALSE)=0,"",VLOOKUP($F39,'CHILD OBESITY'!$B$10:$L$468,'CHILD OBESITY'!G$1,FALSE))</f>
        <v>22.6</v>
      </c>
      <c r="L39" s="15">
        <f>IF(VLOOKUP($F39,'CHILD OBESITY'!$B$10:$L$468,'CHILD OBESITY'!H$1,FALSE)=0,"",VLOOKUP($F39,'CHILD OBESITY'!$B$10:$L$468,'CHILD OBESITY'!H$1,FALSE))</f>
        <v>21.2</v>
      </c>
      <c r="M39" s="15">
        <f>IF(VLOOKUP($F39,'CHILD OBESITY'!$B$10:$L$468,'CHILD OBESITY'!I$1,FALSE)=0,"",VLOOKUP($F39,'CHILD OBESITY'!$B$10:$L$468,'CHILD OBESITY'!I$1,FALSE))</f>
        <v>21.7</v>
      </c>
      <c r="N39" s="15">
        <f>IF(VLOOKUP($F39,'CHILD OBESITY'!$B$10:$L$468,'CHILD OBESITY'!J$1,FALSE)=0,"",VLOOKUP($F39,'CHILD OBESITY'!$B$10:$L$468,'CHILD OBESITY'!J$1,FALSE))</f>
        <v>23.2</v>
      </c>
      <c r="O39" s="15">
        <f>IF(VLOOKUP($F39,'CHILD OBESITY'!$B$10:$L$468,'CHILD OBESITY'!K$1,FALSE)=0,"",VLOOKUP($F39,'CHILD OBESITY'!$B$10:$L$468,'CHILD OBESITY'!K$1,FALSE))</f>
        <v>22.6</v>
      </c>
      <c r="P39" s="15">
        <f>IF(VLOOKUP($F39,'CHILD OBESITY'!$B$10:$L$468,'CHILD OBESITY'!L$1,FALSE)=0,"",VLOOKUP($F39,'CHILD OBESITY'!$B$10:$L$468,'CHILD OBESITY'!L$1,FALSE))</f>
        <v>22.9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South Holland to Rural as a Region</v>
      </c>
      <c r="G42" s="52"/>
      <c r="H42" s="53"/>
      <c r="I42" s="21">
        <f>((I39-I40))</f>
        <v>7.7911111111111069</v>
      </c>
      <c r="J42" s="21">
        <f>((J39-J40))</f>
        <v>7.2344444444444491</v>
      </c>
      <c r="K42" s="21">
        <f t="shared" ref="K42:P42" si="9">((K39-K40))</f>
        <v>6.0222222222222221</v>
      </c>
      <c r="L42" s="21">
        <f t="shared" si="9"/>
        <v>4.8044444444444458</v>
      </c>
      <c r="M42" s="21">
        <f t="shared" si="9"/>
        <v>5.385555555555559</v>
      </c>
      <c r="N42" s="21">
        <f t="shared" si="9"/>
        <v>6.8566666666666691</v>
      </c>
      <c r="O42" s="21">
        <f t="shared" si="9"/>
        <v>6.2522222222222332</v>
      </c>
      <c r="P42" s="21">
        <f t="shared" si="9"/>
        <v>6.356666666666662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South Holland to England</v>
      </c>
      <c r="G43" s="41"/>
      <c r="H43" s="42"/>
      <c r="I43" s="21">
        <f>(I39-I41)</f>
        <v>5.4000000000000021</v>
      </c>
      <c r="J43" s="21">
        <f>(J39-J41)</f>
        <v>4.6999999999999993</v>
      </c>
      <c r="K43" s="21">
        <f t="shared" ref="K43:P43" si="10">(K39-K41)</f>
        <v>3.5</v>
      </c>
      <c r="L43" s="21">
        <f t="shared" si="10"/>
        <v>2.0999999999999979</v>
      </c>
      <c r="M43" s="21">
        <f t="shared" si="10"/>
        <v>2.6999999999999993</v>
      </c>
      <c r="N43" s="21">
        <f t="shared" si="10"/>
        <v>3.8999999999999986</v>
      </c>
      <c r="O43" s="21">
        <f t="shared" si="10"/>
        <v>3</v>
      </c>
      <c r="P43" s="21">
        <f t="shared" si="10"/>
        <v>2.8999999999999986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South Holland</v>
      </c>
      <c r="G48" s="12"/>
      <c r="H48" s="13"/>
      <c r="I48" s="14">
        <f>IF(VLOOKUP($F48,'ADULT OBESITY'!$B$10:$L$468,'ADULT OBESITY'!E$1,FALSE)=0,"",VLOOKUP($F48,'ADULT OBESITY'!$B$10:$L$468,'ADULT OBESITY'!E$1,FALSE))</f>
        <v>66.887129789833395</v>
      </c>
      <c r="J48" s="15">
        <f>IF(VLOOKUP($F48,'ADULT OBESITY'!$B$10:$L$468,'ADULT OBESITY'!F$1,FALSE)=0,"",VLOOKUP($F48,'ADULT OBESITY'!$B$10:$L$468,'ADULT OBESITY'!F$1,FALSE))</f>
        <v>64.202668303538104</v>
      </c>
      <c r="K48" s="15">
        <f>IF(VLOOKUP($F48,'ADULT OBESITY'!$B$10:$L$468,'ADULT OBESITY'!G$1,FALSE)=0,"",VLOOKUP($F48,'ADULT OBESITY'!$B$10:$L$468,'ADULT OBESITY'!G$1,FALSE))</f>
        <v>64.428382049808803</v>
      </c>
      <c r="L48" s="15">
        <f>IF(VLOOKUP($F48,'ADULT OBESITY'!$B$10:$L$468,'ADULT OBESITY'!H$1,FALSE)=0,"",VLOOKUP($F48,'ADULT OBESITY'!$B$10:$L$468,'ADULT OBESITY'!H$1,FALSE))</f>
        <v>67.820440893806705</v>
      </c>
      <c r="M48" s="15">
        <f>IF(VLOOKUP($F48,'ADULT OBESITY'!$B$10:$L$468,'ADULT OBESITY'!I$1,FALSE)=0,"",VLOOKUP($F48,'ADULT OBESITY'!$B$10:$L$468,'ADULT OBESITY'!I$1,FALSE))</f>
        <v>66.052565420995407</v>
      </c>
      <c r="N48" s="15">
        <f>IF(VLOOKUP($F48,'ADULT OBESITY'!$B$10:$L$468,'ADULT OBESITY'!J$1,FALSE)=0,"",VLOOKUP($F48,'ADULT OBESITY'!$B$10:$L$468,'ADULT OBESITY'!J$1,FALSE))</f>
        <v>72.932903870298503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South Holland to Rural as a Region</v>
      </c>
      <c r="G51" s="52"/>
      <c r="H51" s="53"/>
      <c r="I51" s="21">
        <f>((I48-I49))</f>
        <v>5.3227139702718063</v>
      </c>
      <c r="J51" s="21">
        <f>((J48-J49))</f>
        <v>2.772291172934402</v>
      </c>
      <c r="K51" s="21">
        <f t="shared" ref="K51:N51" si="12">((K48-K49))</f>
        <v>2.1624141737441249</v>
      </c>
      <c r="L51" s="21">
        <f t="shared" si="12"/>
        <v>5.4658478919984645</v>
      </c>
      <c r="M51" s="21">
        <f t="shared" si="12"/>
        <v>3.8713982407522565</v>
      </c>
      <c r="N51" s="21">
        <f t="shared" si="12"/>
        <v>9.3621762678359701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South Holland to England</v>
      </c>
      <c r="G52" s="41"/>
      <c r="H52" s="42"/>
      <c r="I52" s="21">
        <f>(I48-I50)</f>
        <v>5.5007517049898951</v>
      </c>
      <c r="J52" s="21">
        <f>(J48-J50)</f>
        <v>2.7526355401087059</v>
      </c>
      <c r="K52" s="21">
        <f t="shared" ref="K52:N52" si="13">(K48-K50)</f>
        <v>2.4118636143646057</v>
      </c>
      <c r="L52" s="21">
        <f t="shared" si="13"/>
        <v>5.6930264815481024</v>
      </c>
      <c r="M52" s="21">
        <f t="shared" si="13"/>
        <v>3.2960019497518047</v>
      </c>
      <c r="N52" s="21">
        <f t="shared" si="13"/>
        <v>9.4808134315279062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South Holland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34.620015404060403</v>
      </c>
      <c r="J57" s="15">
        <f>IF(VLOOKUP($F57,'UNDER 75 MORTALITY'!$B$10:$L$468,'UNDER 75 MORTALITY'!F$1,FALSE)=0,"",VLOOKUP($F57,'UNDER 75 MORTALITY'!$B$10:$L$468,'UNDER 75 MORTALITY'!F$1,FALSE))</f>
        <v>37.2068053759157</v>
      </c>
      <c r="K57" s="15">
        <f>IF(VLOOKUP($F57,'UNDER 75 MORTALITY'!$B$10:$L$468,'UNDER 75 MORTALITY'!G$1,FALSE)=0,"",VLOOKUP($F57,'UNDER 75 MORTALITY'!$B$10:$L$468,'UNDER 75 MORTALITY'!G$1,FALSE))</f>
        <v>39.278248199477297</v>
      </c>
      <c r="L57" s="15">
        <f>IF(VLOOKUP($F57,'UNDER 75 MORTALITY'!$B$10:$L$468,'UNDER 75 MORTALITY'!H$1,FALSE)=0,"",VLOOKUP($F57,'UNDER 75 MORTALITY'!$B$10:$L$468,'UNDER 75 MORTALITY'!H$1,FALSE))</f>
        <v>40.676388831321503</v>
      </c>
      <c r="M57" s="15">
        <f>IF(VLOOKUP($F57,'UNDER 75 MORTALITY'!$B$10:$L$468,'UNDER 75 MORTALITY'!I$1,FALSE)=0,"",VLOOKUP($F57,'UNDER 75 MORTALITY'!$B$10:$L$468,'UNDER 75 MORTALITY'!I$1,FALSE))</f>
        <v>36.017306506518203</v>
      </c>
      <c r="N57" s="15">
        <f>IF(VLOOKUP($F57,'UNDER 75 MORTALITY'!$B$10:$L$468,'UNDER 75 MORTALITY'!J$1,FALSE)=0,"",VLOOKUP($F57,'UNDER 75 MORTALITY'!$B$10:$L$468,'UNDER 75 MORTALITY'!J$1,FALSE))</f>
        <v>34.9163594056607</v>
      </c>
      <c r="O57" s="15">
        <f>IF(VLOOKUP($F57,'UNDER 75 MORTALITY'!$B$10:$L$468,'UNDER 75 MORTALITY'!K$1,FALSE)=0,"",VLOOKUP($F57,'UNDER 75 MORTALITY'!$B$10:$L$468,'UNDER 75 MORTALITY'!K$1,FALSE))</f>
        <v>33.687086124262898</v>
      </c>
      <c r="P57" s="15">
        <f>IF(VLOOKUP($F57,'UNDER 75 MORTALITY'!$B$10:$L$468,'UNDER 75 MORTALITY'!L$1,FALSE)=0,"",VLOOKUP($F57,'UNDER 75 MORTALITY'!$B$10:$L$468,'UNDER 75 MORTALITY'!L$1,FALSE))</f>
        <v>34.915550241570898</v>
      </c>
      <c r="Q57" s="15">
        <f>IF(VLOOKUP($F57,'UNDER 75 MORTALITY'!$B$10:$N$468,'UNDER 75 MORTALITY'!M$1,FALSE)=0,"",VLOOKUP($F57,'UNDER 75 MORTALITY'!$B$10:$N$468,'UNDER 75 MORTALITY'!M$1,FALSE))</f>
        <v>32.8371545349233</v>
      </c>
      <c r="R57" s="15">
        <f>IF(VLOOKUP($F57,'UNDER 75 MORTALITY'!$B$10:$N$468,'UNDER 75 MORTALITY'!N$1,FALSE)=0,"",VLOOKUP($F57,'UNDER 75 MORTALITY'!$B$10:$N$468,'UNDER 75 MORTALITY'!N$1,FALSE))</f>
        <v>31.043743459665698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South Holland to Rural as a Region</v>
      </c>
      <c r="G60" s="52"/>
      <c r="H60" s="53"/>
      <c r="I60" s="21">
        <f>((I57-I58))</f>
        <v>3.8622381062502598</v>
      </c>
      <c r="J60" s="21">
        <f>((J57-J58))</f>
        <v>8.0193205144792081</v>
      </c>
      <c r="K60" s="21">
        <f t="shared" ref="K60:N60" si="15">((K57-K58))</f>
        <v>11.3585850782734</v>
      </c>
      <c r="L60" s="21">
        <f t="shared" si="15"/>
        <v>14.158139657262659</v>
      </c>
      <c r="M60" s="21">
        <f t="shared" si="15"/>
        <v>10.830037266403362</v>
      </c>
      <c r="N60" s="21">
        <f t="shared" si="15"/>
        <v>10.208450234837507</v>
      </c>
      <c r="O60" s="21">
        <f t="shared" ref="O60:R60" si="16">((O57-O58))</f>
        <v>9.5833961699115697</v>
      </c>
      <c r="P60" s="21">
        <f t="shared" si="16"/>
        <v>11.071919298190707</v>
      </c>
      <c r="Q60" s="21">
        <f t="shared" si="16"/>
        <v>9.3078699908175757</v>
      </c>
      <c r="R60" s="21">
        <f t="shared" si="16"/>
        <v>7.9497285831643225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South Holland to England</v>
      </c>
      <c r="G61" s="41"/>
      <c r="H61" s="42"/>
      <c r="I61" s="21">
        <f>(I57-I59)</f>
        <v>-2.5518782854838946</v>
      </c>
      <c r="J61" s="21">
        <f>(J57-J59)</f>
        <v>2.2525129436534002</v>
      </c>
      <c r="K61" s="21">
        <f t="shared" ref="K61:N61" si="17">(K57-K59)</f>
        <v>5.8905377274413979</v>
      </c>
      <c r="L61" s="21">
        <f t="shared" si="17"/>
        <v>8.7145103349961026</v>
      </c>
      <c r="M61" s="21">
        <f t="shared" si="17"/>
        <v>5.0783035580367013</v>
      </c>
      <c r="N61" s="21">
        <f t="shared" si="17"/>
        <v>4.6160708996448996</v>
      </c>
      <c r="O61" s="21">
        <f t="shared" ref="O61:R61" si="18">(O57-O59)</f>
        <v>4.0540372757900975</v>
      </c>
      <c r="P61" s="21">
        <f t="shared" si="18"/>
        <v>5.8461838249578975</v>
      </c>
      <c r="Q61" s="21">
        <f t="shared" si="18"/>
        <v>4.1896497476001002</v>
      </c>
      <c r="R61" s="21">
        <f t="shared" si="18"/>
        <v>2.9885684550385996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ZTvVFlNYD8Ksf/FrV4sjYgE09O/qpd9djry2/EY5cc+NAB5QE1SP7Xxx5Ri6uZNc2U7QGbbBVmIc12B5qVT4yg==" saltValue="ZpF2mW415m5Fozn81SuldA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2022-11-24T09:51:58Z</dcterms:modified>
</cp:coreProperties>
</file>