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7" documentId="8_{38E83CD1-84C8-48EE-BCAF-34A38532BB70}" xr6:coauthVersionLast="47" xr6:coauthVersionMax="47" xr10:uidLastSave="{C368319B-F1F4-4A8C-A027-D30C7DC66C52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<sst xmlns="http://schemas.openxmlformats.org/spreadsheetml/2006/main" count="69488" uniqueCount="1474">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</sst>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64.069999999999993</c:v>
                </c:pt>
                <c:pt idx="1">
                  <c:v>63.23</c:v>
                </c:pt>
                <c:pt idx="2">
                  <c:v>62.91</c:v>
                </c:pt>
                <c:pt idx="3">
                  <c:v>61.06</c:v>
                </c:pt>
                <c:pt idx="4">
                  <c:v>61.72</c:v>
                </c:pt>
                <c:pt idx="5">
                  <c:v>62.84</c:v>
                </c:pt>
                <c:pt idx="6">
                  <c:v>61.82</c:v>
                </c:pt>
                <c:pt idx="7">
                  <c:v>62.53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65.78</c:v>
                </c:pt>
                <c:pt idx="1">
                  <c:v>64.59</c:v>
                </c:pt>
                <c:pt idx="2">
                  <c:v>63.52</c:v>
                </c:pt>
                <c:pt idx="3">
                  <c:v>62.2</c:v>
                </c:pt>
                <c:pt idx="4">
                  <c:v>62.43</c:v>
                </c:pt>
                <c:pt idx="5">
                  <c:v>62.55</c:v>
                </c:pt>
                <c:pt idx="6">
                  <c:v>61.83</c:v>
                </c:pt>
                <c:pt idx="7">
                  <c:v>60.67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South Kesteven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13.3</c:v>
                </c:pt>
                <c:pt idx="1">
                  <c:v>16.3</c:v>
                </c:pt>
                <c:pt idx="2">
                  <c:v>12.7</c:v>
                </c:pt>
                <c:pt idx="3">
                  <c:v>12.3</c:v>
                </c:pt>
                <c:pt idx="4">
                  <c:v>16</c:v>
                </c:pt>
                <c:pt idx="5">
                  <c:v>14.5</c:v>
                </c:pt>
                <c:pt idx="6">
                  <c:v>15.8</c:v>
                </c:pt>
                <c:pt idx="7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South Kesteven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16.899999999999999</c:v>
                </c:pt>
                <c:pt idx="1">
                  <c:v>17.5</c:v>
                </c:pt>
                <c:pt idx="2">
                  <c:v>18</c:v>
                </c:pt>
                <c:pt idx="3">
                  <c:v>17.5</c:v>
                </c:pt>
                <c:pt idx="4">
                  <c:v>17.3</c:v>
                </c:pt>
                <c:pt idx="5">
                  <c:v>17.2</c:v>
                </c:pt>
                <c:pt idx="6">
                  <c:v>17.899999999999999</c:v>
                </c:pt>
                <c:pt idx="7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South Kesteven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66.129402468629195</c:v>
                </c:pt>
                <c:pt idx="1">
                  <c:v>64.9360034288419</c:v>
                </c:pt>
                <c:pt idx="2">
                  <c:v>66.900379449898693</c:v>
                </c:pt>
                <c:pt idx="3">
                  <c:v>63.189127457360101</c:v>
                </c:pt>
                <c:pt idx="4">
                  <c:v>65.798704384656602</c:v>
                </c:pt>
                <c:pt idx="5">
                  <c:v>68.9296591144671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South Kesteven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31.765836179021001</c:v>
                </c:pt>
                <c:pt idx="1">
                  <c:v>28.660829568469602</c:v>
                </c:pt>
                <c:pt idx="2">
                  <c:v>28.499968343711501</c:v>
                </c:pt>
                <c:pt idx="3">
                  <c:v>27.781726339947902</c:v>
                </c:pt>
                <c:pt idx="4">
                  <c:v>28.198607338271799</c:v>
                </c:pt>
                <c:pt idx="5">
                  <c:v>27.959758722310202</c:v>
                </c:pt>
                <c:pt idx="6">
                  <c:v>25.291835397511399</c:v>
                </c:pt>
                <c:pt idx="7">
                  <c:v>23.7864564082528</c:v>
                </c:pt>
                <c:pt idx="8">
                  <c:v>22.024406332750299</c:v>
                </c:pt>
                <c:pt idx="9">
                  <c:v>23.438525101704698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Lincolnshire from 2011-13 to 2018-20 experienced some fluctuation but was generally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Lincolnshire reduced from 2011-13 to 2018-20 taking it from above both the rural and England situations to markedly below both and lower than the male HLE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South Kesteven from 2012 to 2019 fluctuated moving it between the rural and England situations, and in 2018 surpassing the England position.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South Kesteven was consistently between the rural and England situations with a rising trajectory.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South Kesteven from 2015/16 to 2020/21 was consistently above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South Kesteven from 2008-10 to 2017-19 was generally in line with the rural situation.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242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Lincolnshire</v>
      </c>
      <c r="G12" s="12"/>
      <c r="H12" s="13"/>
      <c r="I12" s="14">
        <f>IF(VLOOKUP($F12,'M HLE'!$B$10:$L$468,'M HLE'!E$1,FALSE)=0,"",VLOOKUP($F12,'M HLE'!$B$10:$L$468,'M HLE'!E$1,FALSE))</f>
        <v>64.069999999999993</v>
      </c>
      <c r="J12" s="15">
        <f>IF(VLOOKUP($F12,'M HLE'!$B$10:$L$468,'M HLE'!F$1,FALSE)=0,"",VLOOKUP($F12,'M HLE'!$B$10:$L$468,'M HLE'!F$1,FALSE))</f>
        <v>63.23</v>
      </c>
      <c r="K12" s="15">
        <f>IF(VLOOKUP($F12,'M HLE'!$B$10:$L$468,'M HLE'!G$1,FALSE)=0,"",VLOOKUP($F12,'M HLE'!$B$10:$L$468,'M HLE'!G$1,FALSE))</f>
        <v>62.91</v>
      </c>
      <c r="L12" s="15">
        <f>IF(VLOOKUP($F12,'M HLE'!$B$10:$L$468,'M HLE'!H$1,FALSE)=0,"",VLOOKUP($F12,'M HLE'!$B$10:$L$468,'M HLE'!H$1,FALSE))</f>
        <v>61.06</v>
      </c>
      <c r="M12" s="15">
        <f>IF(VLOOKUP($F12,'M HLE'!$B$10:$L$468,'M HLE'!I$1,FALSE)=0,"",VLOOKUP($F12,'M HLE'!$B$10:$L$468,'M HLE'!I$1,FALSE))</f>
        <v>61.72</v>
      </c>
      <c r="N12" s="15">
        <f>IF(VLOOKUP($F12,'M HLE'!$B$10:$L$468,'M HLE'!J$1,FALSE)=0,"",VLOOKUP($F12,'M HLE'!$B$10:$L$468,'M HLE'!J$1,FALSE))</f>
        <v>62.84</v>
      </c>
      <c r="O12" s="15">
        <f>IF(VLOOKUP($F12,'M HLE'!$B$10:$L$468,'M HLE'!K$1,FALSE)=0,"",VLOOKUP($F12,'M HLE'!$B$10:$L$468,'M HLE'!K$1,FALSE))</f>
        <v>61.82</v>
      </c>
      <c r="P12" s="15">
        <f>IF(VLOOKUP($F12,'M HLE'!$B$10:$L$468,'M HLE'!L$1,FALSE)=0,"",VLOOKUP($F12,'M HLE'!$B$10:$L$468,'M HLE'!L$1,FALSE))</f>
        <v>62.53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Lincolnshire to Rural as a Region</v>
      </c>
      <c r="G15" s="52"/>
      <c r="H15" s="53"/>
      <c r="I15" s="21">
        <f>100*((I12-I13))/I13</f>
        <v>-1.0448441228483678</v>
      </c>
      <c r="J15" s="21">
        <f>100*((J12-J13))/J13</f>
        <v>-2.9902269135764663</v>
      </c>
      <c r="K15" s="21">
        <f t="shared" ref="K15:P15" si="0">100*((K12-K13))/K13</f>
        <v>-3.3098434606192537</v>
      </c>
      <c r="L15" s="21">
        <f t="shared" si="0"/>
        <v>-5.5420195691688843</v>
      </c>
      <c r="M15" s="21">
        <f t="shared" si="0"/>
        <v>-4.3953065097006627</v>
      </c>
      <c r="N15" s="21">
        <f t="shared" si="0"/>
        <v>-2.1755205292858655</v>
      </c>
      <c r="O15" s="21">
        <f t="shared" si="0"/>
        <v>-3.9666943695775325</v>
      </c>
      <c r="P15" s="21">
        <f t="shared" si="0"/>
        <v>-3.374849337083162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Lincolnshire to England</v>
      </c>
      <c r="G16" s="41"/>
      <c r="H16" s="42"/>
      <c r="I16" s="21">
        <f>100*(I12-I14)/I14</f>
        <v>1.4086736308958427</v>
      </c>
      <c r="J16" s="21">
        <f>100*(J12-J14)/J14</f>
        <v>-0.2209247277891756</v>
      </c>
      <c r="K16" s="21">
        <f t="shared" ref="K16:P16" si="1">100*(K12-K14)/K14</f>
        <v>-0.74155885137268218</v>
      </c>
      <c r="L16" s="21">
        <f t="shared" si="1"/>
        <v>-3.5539409256041696</v>
      </c>
      <c r="M16" s="21">
        <f t="shared" si="1"/>
        <v>-2.61912275165668</v>
      </c>
      <c r="N16" s="21">
        <f t="shared" si="1"/>
        <v>-0.82070707070706439</v>
      </c>
      <c r="O16" s="21">
        <f t="shared" si="1"/>
        <v>-2.1525799303577071</v>
      </c>
      <c r="P16" s="21">
        <f t="shared" si="1"/>
        <v>-0.96610706366803834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Lincolnshire</v>
      </c>
      <c r="G21" s="12"/>
      <c r="H21" s="13"/>
      <c r="I21" s="14">
        <f>IF(VLOOKUP($F21,'F HLE'!$B$10:$L$468,'F HLE'!E$1,FALSE)=0,"",VLOOKUP($F21,'F HLE'!$B$10:$L$468,'F HLE'!E$1,FALSE))</f>
        <v>65.78</v>
      </c>
      <c r="J21" s="15">
        <f>IF(VLOOKUP($F21,'F HLE'!$B$10:$L$468,'F HLE'!F$1,FALSE)=0,"",VLOOKUP($F21,'F HLE'!$B$10:$L$468,'F HLE'!F$1,FALSE))</f>
        <v>64.59</v>
      </c>
      <c r="K21" s="15">
        <f>IF(VLOOKUP($F21,'F HLE'!$B$10:$L$468,'F HLE'!G$1,FALSE)=0,"",VLOOKUP($F21,'F HLE'!$B$10:$L$468,'F HLE'!G$1,FALSE))</f>
        <v>63.52</v>
      </c>
      <c r="L21" s="15">
        <f>IF(VLOOKUP($F21,'F HLE'!$B$10:$L$468,'F HLE'!H$1,FALSE)=0,"",VLOOKUP($F21,'F HLE'!$B$10:$L$468,'F HLE'!H$1,FALSE))</f>
        <v>62.2</v>
      </c>
      <c r="M21" s="15">
        <f>IF(VLOOKUP($F21,'F HLE'!$B$10:$L$468,'F HLE'!I$1,FALSE)=0,"",VLOOKUP($F21,'F HLE'!$B$10:$L$468,'F HLE'!I$1,FALSE))</f>
        <v>62.43</v>
      </c>
      <c r="N21" s="15">
        <f>IF(VLOOKUP($F21,'F HLE'!$B$10:$L$468,'F HLE'!J$1,FALSE)=0,"",VLOOKUP($F21,'F HLE'!$B$10:$L$468,'F HLE'!J$1,FALSE))</f>
        <v>62.55</v>
      </c>
      <c r="O21" s="15">
        <f>IF(VLOOKUP($F21,'F HLE'!$B$10:$L$468,'F HLE'!K$1,FALSE)=0,"",VLOOKUP($F21,'F HLE'!$B$10:$L$468,'F HLE'!K$1,FALSE))</f>
        <v>61.83</v>
      </c>
      <c r="P21" s="15">
        <f>IF(VLOOKUP($F21,'F HLE'!$B$10:$L$468,'F HLE'!L$1,FALSE)=0,"",VLOOKUP($F21,'F HLE'!$B$10:$L$468,'F HLE'!L$1,FALSE))</f>
        <v>60.67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Lincolnshire to Rural as a Region</v>
      </c>
      <c r="G24" s="52"/>
      <c r="H24" s="53"/>
      <c r="I24" s="21">
        <f>100*((I21-I22))/I22</f>
        <v>0.34705007436786089</v>
      </c>
      <c r="J24" s="21">
        <f>100*((J21-J22))/J22</f>
        <v>-0.88845923675368288</v>
      </c>
      <c r="K24" s="21">
        <f t="shared" ref="K24:P24" si="3">100*((K21-K22))/K22</f>
        <v>-3.2105688207597156</v>
      </c>
      <c r="L24" s="21">
        <f t="shared" si="3"/>
        <v>-5.1279704706995037</v>
      </c>
      <c r="M24" s="21">
        <f t="shared" si="3"/>
        <v>-4.7742525930445012</v>
      </c>
      <c r="N24" s="21">
        <f t="shared" si="3"/>
        <v>-4.2501894330784786</v>
      </c>
      <c r="O24" s="21">
        <f t="shared" si="3"/>
        <v>-3.9280275956369146</v>
      </c>
      <c r="P24" s="21">
        <f t="shared" si="3"/>
        <v>-7.193391716700468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Lincolnshire to England</v>
      </c>
      <c r="G25" s="41"/>
      <c r="H25" s="42"/>
      <c r="I25" s="21">
        <f>100*(I21-I23)/I23</f>
        <v>3.0388471177944827</v>
      </c>
      <c r="J25" s="21">
        <f>100*(J21-J23)/J23</f>
        <v>1.158966327329682</v>
      </c>
      <c r="K25" s="21">
        <f t="shared" ref="K25:P25" si="4">100*(K21-K23)/K23</f>
        <v>-0.84295972525756968</v>
      </c>
      <c r="L25" s="21">
        <f t="shared" si="4"/>
        <v>-2.5231154991380653</v>
      </c>
      <c r="M25" s="21">
        <f t="shared" si="4"/>
        <v>-2.1013015524541374</v>
      </c>
      <c r="N25" s="21">
        <f t="shared" si="4"/>
        <v>-2.0973548286116817</v>
      </c>
      <c r="O25" s="21">
        <f t="shared" si="4"/>
        <v>-2.6605793450881685</v>
      </c>
      <c r="P25" s="21">
        <f t="shared" si="4"/>
        <v>-5.0101769218725467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South Kesteven</v>
      </c>
      <c r="G30" s="12"/>
      <c r="H30" s="13"/>
      <c r="I30" s="14">
        <f>IF(VLOOKUP($F30,SMOKING!$B$10:$L$468,SMOKING!E$1,FALSE)=0,"",VLOOKUP($F30,SMOKING!$B$10:$L$468,SMOKING!E$1,FALSE))</f>
        <v>13.3</v>
      </c>
      <c r="J30" s="15">
        <f>IF(VLOOKUP($F30,SMOKING!$B$10:$L$468,SMOKING!F$1,FALSE)=0,"",VLOOKUP($F30,SMOKING!$B$10:$L$468,SMOKING!F$1,FALSE))</f>
        <v>16.3</v>
      </c>
      <c r="K30" s="15">
        <f>IF(VLOOKUP($F30,SMOKING!$B$10:$L$468,SMOKING!G$1,FALSE)=0,"",VLOOKUP($F30,SMOKING!$B$10:$L$468,SMOKING!G$1,FALSE))</f>
        <v>12.7</v>
      </c>
      <c r="L30" s="15">
        <f>IF(VLOOKUP($F30,SMOKING!$B$10:$L$468,SMOKING!H$1,FALSE)=0,"",VLOOKUP($F30,SMOKING!$B$10:$L$468,SMOKING!H$1,FALSE))</f>
        <v>12.3</v>
      </c>
      <c r="M30" s="15">
        <f>IF(VLOOKUP($F30,SMOKING!$B$10:$L$468,SMOKING!I$1,FALSE)=0,"",VLOOKUP($F30,SMOKING!$B$10:$L$468,SMOKING!I$1,FALSE))</f>
        <v>16</v>
      </c>
      <c r="N30" s="15">
        <f>IF(VLOOKUP($F30,SMOKING!$B$10:$L$468,SMOKING!J$1,FALSE)=0,"",VLOOKUP($F30,SMOKING!$B$10:$L$468,SMOKING!J$1,FALSE))</f>
        <v>14.5</v>
      </c>
      <c r="O30" s="15">
        <f>IF(VLOOKUP($F30,SMOKING!$B$10:$L$468,SMOKING!K$1,FALSE)=0,"",VLOOKUP($F30,SMOKING!$B$10:$L$468,SMOKING!K$1,FALSE))</f>
        <v>15.8</v>
      </c>
      <c r="P30" s="15">
        <f>IF(VLOOKUP($F30,SMOKING!$B$10:$L$468,SMOKING!L$1,FALSE)=0,"",VLOOKUP($F30,SMOKING!$B$10:$L$468,SMOKING!L$1,FALSE))</f>
        <v>9.6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South Kesteven to Rural as a Region</v>
      </c>
      <c r="G33" s="52"/>
      <c r="H33" s="53"/>
      <c r="I33" s="21">
        <f>((I30-I31))</f>
        <v>-3.9724137931034527</v>
      </c>
      <c r="J33" s="21">
        <f>((J30-J31))</f>
        <v>0.1908045977011561</v>
      </c>
      <c r="K33" s="21">
        <f t="shared" ref="K33:P33" si="6">((K30-K31))</f>
        <v>-2.8678160919540243</v>
      </c>
      <c r="L33" s="21">
        <f t="shared" si="6"/>
        <v>-2.5931034482758619</v>
      </c>
      <c r="M33" s="21">
        <f t="shared" si="6"/>
        <v>2.6781609195402307</v>
      </c>
      <c r="N33" s="21">
        <f t="shared" si="6"/>
        <v>1.6643678160919517</v>
      </c>
      <c r="O33" s="21">
        <f t="shared" si="6"/>
        <v>3.187356321839081</v>
      </c>
      <c r="P33" s="21">
        <f t="shared" si="6"/>
        <v>-3.1264367816091916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South Kesteven to England</v>
      </c>
      <c r="G34" s="41"/>
      <c r="H34" s="42"/>
      <c r="I34" s="21">
        <f>(I30-I32)</f>
        <v>-6</v>
      </c>
      <c r="J34" s="21">
        <f>(J30-J32)</f>
        <v>-2.0999999999999979</v>
      </c>
      <c r="K34" s="21">
        <f t="shared" ref="K34:P34" si="7">(K30-K32)</f>
        <v>-5.1000000000000014</v>
      </c>
      <c r="L34" s="21">
        <f t="shared" si="7"/>
        <v>-4.5999999999999979</v>
      </c>
      <c r="M34" s="21">
        <f t="shared" si="7"/>
        <v>0.5</v>
      </c>
      <c r="N34" s="21">
        <f t="shared" si="7"/>
        <v>-0.40000000000000036</v>
      </c>
      <c r="O34" s="21">
        <f t="shared" si="7"/>
        <v>1.4000000000000004</v>
      </c>
      <c r="P34" s="21">
        <f t="shared" si="7"/>
        <v>-4.3000000000000007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South Kesteven</v>
      </c>
      <c r="G39" s="12"/>
      <c r="H39" s="13"/>
      <c r="I39" s="14">
        <f>IF(VLOOKUP($F39,'CHILD OBESITY'!$B$10:$L$468,'CHILD OBESITY'!E$1,FALSE)=0,"",VLOOKUP($F39,'CHILD OBESITY'!$B$10:$L$468,'CHILD OBESITY'!E$1,FALSE))</f>
        <v>16.899999999999999</v>
      </c>
      <c r="J39" s="15">
        <f>IF(VLOOKUP($F39,'CHILD OBESITY'!$B$10:$L$468,'CHILD OBESITY'!F$1,FALSE)=0,"",VLOOKUP($F39,'CHILD OBESITY'!$B$10:$L$468,'CHILD OBESITY'!F$1,FALSE))</f>
        <v>17.5</v>
      </c>
      <c r="K39" s="15">
        <f>IF(VLOOKUP($F39,'CHILD OBESITY'!$B$10:$L$468,'CHILD OBESITY'!G$1,FALSE)=0,"",VLOOKUP($F39,'CHILD OBESITY'!$B$10:$L$468,'CHILD OBESITY'!G$1,FALSE))</f>
        <v>18</v>
      </c>
      <c r="L39" s="15">
        <f>IF(VLOOKUP($F39,'CHILD OBESITY'!$B$10:$L$468,'CHILD OBESITY'!H$1,FALSE)=0,"",VLOOKUP($F39,'CHILD OBESITY'!$B$10:$L$468,'CHILD OBESITY'!H$1,FALSE))</f>
        <v>17.5</v>
      </c>
      <c r="M39" s="15">
        <f>IF(VLOOKUP($F39,'CHILD OBESITY'!$B$10:$L$468,'CHILD OBESITY'!I$1,FALSE)=0,"",VLOOKUP($F39,'CHILD OBESITY'!$B$10:$L$468,'CHILD OBESITY'!I$1,FALSE))</f>
        <v>17.3</v>
      </c>
      <c r="N39" s="15">
        <f>IF(VLOOKUP($F39,'CHILD OBESITY'!$B$10:$L$468,'CHILD OBESITY'!J$1,FALSE)=0,"",VLOOKUP($F39,'CHILD OBESITY'!$B$10:$L$468,'CHILD OBESITY'!J$1,FALSE))</f>
        <v>17.2</v>
      </c>
      <c r="O39" s="15">
        <f>IF(VLOOKUP($F39,'CHILD OBESITY'!$B$10:$L$468,'CHILD OBESITY'!K$1,FALSE)=0,"",VLOOKUP($F39,'CHILD OBESITY'!$B$10:$L$468,'CHILD OBESITY'!K$1,FALSE))</f>
        <v>17.899999999999999</v>
      </c>
      <c r="P39" s="15">
        <f>IF(VLOOKUP($F39,'CHILD OBESITY'!$B$10:$L$468,'CHILD OBESITY'!L$1,FALSE)=0,"",VLOOKUP($F39,'CHILD OBESITY'!$B$10:$L$468,'CHILD OBESITY'!L$1,FALSE))</f>
        <v>18.7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South Kesteven to Rural as a Region</v>
      </c>
      <c r="G42" s="52"/>
      <c r="H42" s="53"/>
      <c r="I42" s="21">
        <f>((I39-I40))</f>
        <v>0.59111111111110404</v>
      </c>
      <c r="J42" s="21">
        <f>((J39-J40))</f>
        <v>1.0344444444444498</v>
      </c>
      <c r="K42" s="21">
        <f t="shared" ref="K42:P42" si="9">((K39-K40))</f>
        <v>1.4222222222222207</v>
      </c>
      <c r="L42" s="21">
        <f t="shared" si="9"/>
        <v>1.1044444444444466</v>
      </c>
      <c r="M42" s="21">
        <f t="shared" si="9"/>
        <v>0.9855555555555604</v>
      </c>
      <c r="N42" s="21">
        <f t="shared" si="9"/>
        <v>0.85666666666666913</v>
      </c>
      <c r="O42" s="21">
        <f t="shared" si="9"/>
        <v>1.5522222222222304</v>
      </c>
      <c r="P42" s="21">
        <f t="shared" si="9"/>
        <v>2.1566666666666627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South Kesteven to England</v>
      </c>
      <c r="G43" s="41"/>
      <c r="H43" s="42"/>
      <c r="I43" s="21">
        <f>(I39-I41)</f>
        <v>-1.8000000000000007</v>
      </c>
      <c r="J43" s="21">
        <f>(J39-J41)</f>
        <v>-1.5</v>
      </c>
      <c r="K43" s="21">
        <f t="shared" ref="K43:P43" si="10">(K39-K41)</f>
        <v>-1.1000000000000014</v>
      </c>
      <c r="L43" s="21">
        <f t="shared" si="10"/>
        <v>-1.6000000000000014</v>
      </c>
      <c r="M43" s="21">
        <f t="shared" si="10"/>
        <v>-1.6999999999999993</v>
      </c>
      <c r="N43" s="21">
        <f t="shared" si="10"/>
        <v>-2.1000000000000014</v>
      </c>
      <c r="O43" s="21">
        <f t="shared" si="10"/>
        <v>-1.7000000000000028</v>
      </c>
      <c r="P43" s="21">
        <f t="shared" si="10"/>
        <v>-1.3000000000000007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South Kesteven</v>
      </c>
      <c r="G48" s="12"/>
      <c r="H48" s="13"/>
      <c r="I48" s="14">
        <f>IF(VLOOKUP($F48,'ADULT OBESITY'!$B$10:$L$468,'ADULT OBESITY'!E$1,FALSE)=0,"",VLOOKUP($F48,'ADULT OBESITY'!$B$10:$L$468,'ADULT OBESITY'!E$1,FALSE))</f>
        <v>66.129402468629195</v>
      </c>
      <c r="J48" s="15">
        <f>IF(VLOOKUP($F48,'ADULT OBESITY'!$B$10:$L$468,'ADULT OBESITY'!F$1,FALSE)=0,"",VLOOKUP($F48,'ADULT OBESITY'!$B$10:$L$468,'ADULT OBESITY'!F$1,FALSE))</f>
        <v>64.9360034288419</v>
      </c>
      <c r="K48" s="15">
        <f>IF(VLOOKUP($F48,'ADULT OBESITY'!$B$10:$L$468,'ADULT OBESITY'!G$1,FALSE)=0,"",VLOOKUP($F48,'ADULT OBESITY'!$B$10:$L$468,'ADULT OBESITY'!G$1,FALSE))</f>
        <v>66.900379449898693</v>
      </c>
      <c r="L48" s="15">
        <f>IF(VLOOKUP($F48,'ADULT OBESITY'!$B$10:$L$468,'ADULT OBESITY'!H$1,FALSE)=0,"",VLOOKUP($F48,'ADULT OBESITY'!$B$10:$L$468,'ADULT OBESITY'!H$1,FALSE))</f>
        <v>63.189127457360101</v>
      </c>
      <c r="M48" s="15">
        <f>IF(VLOOKUP($F48,'ADULT OBESITY'!$B$10:$L$468,'ADULT OBESITY'!I$1,FALSE)=0,"",VLOOKUP($F48,'ADULT OBESITY'!$B$10:$L$468,'ADULT OBESITY'!I$1,FALSE))</f>
        <v>65.798704384656602</v>
      </c>
      <c r="N48" s="15">
        <f>IF(VLOOKUP($F48,'ADULT OBESITY'!$B$10:$L$468,'ADULT OBESITY'!J$1,FALSE)=0,"",VLOOKUP($F48,'ADULT OBESITY'!$B$10:$L$468,'ADULT OBESITY'!J$1,FALSE))</f>
        <v>68.9296591144671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South Kesteven to Rural as a Region</v>
      </c>
      <c r="G51" s="52"/>
      <c r="H51" s="53"/>
      <c r="I51" s="21">
        <f>((I48-I49))</f>
        <v>4.5649866490676061</v>
      </c>
      <c r="J51" s="21">
        <f>((J48-J49))</f>
        <v>3.505626298238198</v>
      </c>
      <c r="K51" s="21">
        <f t="shared" ref="K51:N51" si="12">((K48-K49))</f>
        <v>4.634411573834015</v>
      </c>
      <c r="L51" s="21">
        <f t="shared" si="12"/>
        <v>0.83453445555186079</v>
      </c>
      <c r="M51" s="21">
        <f t="shared" si="12"/>
        <v>3.6175372044134519</v>
      </c>
      <c r="N51" s="21">
        <f t="shared" si="12"/>
        <v>5.3589315120045669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South Kesteven to England</v>
      </c>
      <c r="G52" s="41"/>
      <c r="H52" s="42"/>
      <c r="I52" s="21">
        <f>(I48-I50)</f>
        <v>4.7430243837856949</v>
      </c>
      <c r="J52" s="21">
        <f>(J48-J50)</f>
        <v>3.485970665412502</v>
      </c>
      <c r="K52" s="21">
        <f t="shared" ref="K52:N52" si="13">(K48-K50)</f>
        <v>4.8838610144544958</v>
      </c>
      <c r="L52" s="21">
        <f t="shared" si="13"/>
        <v>1.0617130451014987</v>
      </c>
      <c r="M52" s="21">
        <f t="shared" si="13"/>
        <v>3.0421409134130002</v>
      </c>
      <c r="N52" s="21">
        <f t="shared" si="13"/>
        <v>5.477568675696503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South Kesteven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31.765836179021001</v>
      </c>
      <c r="J57" s="15">
        <f>IF(VLOOKUP($F57,'UNDER 75 MORTALITY'!$B$10:$L$468,'UNDER 75 MORTALITY'!F$1,FALSE)=0,"",VLOOKUP($F57,'UNDER 75 MORTALITY'!$B$10:$L$468,'UNDER 75 MORTALITY'!F$1,FALSE))</f>
        <v>28.660829568469602</v>
      </c>
      <c r="K57" s="15">
        <f>IF(VLOOKUP($F57,'UNDER 75 MORTALITY'!$B$10:$L$468,'UNDER 75 MORTALITY'!G$1,FALSE)=0,"",VLOOKUP($F57,'UNDER 75 MORTALITY'!$B$10:$L$468,'UNDER 75 MORTALITY'!G$1,FALSE))</f>
        <v>28.499968343711501</v>
      </c>
      <c r="L57" s="15">
        <f>IF(VLOOKUP($F57,'UNDER 75 MORTALITY'!$B$10:$L$468,'UNDER 75 MORTALITY'!H$1,FALSE)=0,"",VLOOKUP($F57,'UNDER 75 MORTALITY'!$B$10:$L$468,'UNDER 75 MORTALITY'!H$1,FALSE))</f>
        <v>27.781726339947902</v>
      </c>
      <c r="M57" s="15">
        <f>IF(VLOOKUP($F57,'UNDER 75 MORTALITY'!$B$10:$L$468,'UNDER 75 MORTALITY'!I$1,FALSE)=0,"",VLOOKUP($F57,'UNDER 75 MORTALITY'!$B$10:$L$468,'UNDER 75 MORTALITY'!I$1,FALSE))</f>
        <v>28.198607338271799</v>
      </c>
      <c r="N57" s="15">
        <f>IF(VLOOKUP($F57,'UNDER 75 MORTALITY'!$B$10:$L$468,'UNDER 75 MORTALITY'!J$1,FALSE)=0,"",VLOOKUP($F57,'UNDER 75 MORTALITY'!$B$10:$L$468,'UNDER 75 MORTALITY'!J$1,FALSE))</f>
        <v>27.959758722310202</v>
      </c>
      <c r="O57" s="15">
        <f>IF(VLOOKUP($F57,'UNDER 75 MORTALITY'!$B$10:$L$468,'UNDER 75 MORTALITY'!K$1,FALSE)=0,"",VLOOKUP($F57,'UNDER 75 MORTALITY'!$B$10:$L$468,'UNDER 75 MORTALITY'!K$1,FALSE))</f>
        <v>25.291835397511399</v>
      </c>
      <c r="P57" s="15">
        <f>IF(VLOOKUP($F57,'UNDER 75 MORTALITY'!$B$10:$L$468,'UNDER 75 MORTALITY'!L$1,FALSE)=0,"",VLOOKUP($F57,'UNDER 75 MORTALITY'!$B$10:$L$468,'UNDER 75 MORTALITY'!L$1,FALSE))</f>
        <v>23.7864564082528</v>
      </c>
      <c r="Q57" s="15">
        <f>IF(VLOOKUP($F57,'UNDER 75 MORTALITY'!$B$10:$N$468,'UNDER 75 MORTALITY'!M$1,FALSE)=0,"",VLOOKUP($F57,'UNDER 75 MORTALITY'!$B$10:$N$468,'UNDER 75 MORTALITY'!M$1,FALSE))</f>
        <v>22.024406332750299</v>
      </c>
      <c r="R57" s="15">
        <f>IF(VLOOKUP($F57,'UNDER 75 MORTALITY'!$B$10:$N$468,'UNDER 75 MORTALITY'!N$1,FALSE)=0,"",VLOOKUP($F57,'UNDER 75 MORTALITY'!$B$10:$N$468,'UNDER 75 MORTALITY'!N$1,FALSE))</f>
        <v>23.438525101704698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South Kesteven to Rural as a Region</v>
      </c>
      <c r="G60" s="52"/>
      <c r="H60" s="53"/>
      <c r="I60" s="21">
        <f>((I57-I58))</f>
        <v>1.0080588812108573</v>
      </c>
      <c r="J60" s="21">
        <f>((J57-J58))</f>
        <v>-0.52665529296688973</v>
      </c>
      <c r="K60" s="21">
        <f t="shared" ref="K60:N60" si="15">((K57-K58))</f>
        <v>0.58030522250760441</v>
      </c>
      <c r="L60" s="21">
        <f t="shared" si="15"/>
        <v>1.2634771658890571</v>
      </c>
      <c r="M60" s="21">
        <f t="shared" si="15"/>
        <v>3.0113380981569584</v>
      </c>
      <c r="N60" s="21">
        <f t="shared" si="15"/>
        <v>3.2518495514870089</v>
      </c>
      <c r="O60" s="21">
        <f t="shared" ref="O60:R60" si="16">((O57-O58))</f>
        <v>1.1881454431600709</v>
      </c>
      <c r="P60" s="21">
        <f t="shared" si="16"/>
        <v>-5.7174535127391124E-2</v>
      </c>
      <c r="Q60" s="21">
        <f t="shared" si="16"/>
        <v>-1.5048782113554253</v>
      </c>
      <c r="R60" s="21">
        <f t="shared" si="16"/>
        <v>0.34451022520332231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South Kesteven to England</v>
      </c>
      <c r="G61" s="41"/>
      <c r="H61" s="42"/>
      <c r="I61" s="21">
        <f>(I57-I59)</f>
        <v>-5.4060575105232971</v>
      </c>
      <c r="J61" s="21">
        <f>(J57-J59)</f>
        <v>-6.2934628637926977</v>
      </c>
      <c r="K61" s="21">
        <f t="shared" ref="K61:N61" si="17">(K57-K59)</f>
        <v>-4.8877421283243976</v>
      </c>
      <c r="L61" s="21">
        <f t="shared" si="17"/>
        <v>-4.180152156377499</v>
      </c>
      <c r="M61" s="21">
        <f t="shared" si="17"/>
        <v>-2.7403956102097027</v>
      </c>
      <c r="N61" s="21">
        <f t="shared" si="17"/>
        <v>-2.3405297837055983</v>
      </c>
      <c r="O61" s="21">
        <f t="shared" ref="O61:R61" si="18">(O57-O59)</f>
        <v>-4.3412134509614013</v>
      </c>
      <c r="P61" s="21">
        <f t="shared" si="18"/>
        <v>-5.2829100083602007</v>
      </c>
      <c r="Q61" s="21">
        <f t="shared" si="18"/>
        <v>-6.6230984545729008</v>
      </c>
      <c r="R61" s="21">
        <f t="shared" si="18"/>
        <v>-4.6166499029224006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fQt+e0J14VYCoKHHYQGzMMOY9ItMpGRbpBcyDYG5cEOJ+wyRE/a2tWs8ju09QQ8hw6+CBShhbr4F6qrWi8E68Q==" saltValue="k/m/2+UvbAOIAh6jZgr90w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2022-11-24T09:58:12Z</dcterms:modified>
</cp:coreProperties>
</file>