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923555E7-1AAE-4A3A-A122-6269D74C68BE}" xr6:coauthVersionLast="47" xr6:coauthVersionMax="47" xr10:uidLastSave="{510E1F7C-9213-45A7-B400-6B8C420AE5BA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<sst xmlns="http://schemas.openxmlformats.org/spreadsheetml/2006/main" count="69488" uniqueCount="1474">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</sst>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64.150000000000006</c:v>
                </c:pt>
                <c:pt idx="1">
                  <c:v>64.7</c:v>
                </c:pt>
                <c:pt idx="2">
                  <c:v>64.540000000000006</c:v>
                </c:pt>
                <c:pt idx="3">
                  <c:v>64.599999999999994</c:v>
                </c:pt>
                <c:pt idx="4">
                  <c:v>63.08</c:v>
                </c:pt>
                <c:pt idx="5">
                  <c:v>63.08</c:v>
                </c:pt>
                <c:pt idx="6">
                  <c:v>62.72</c:v>
                </c:pt>
                <c:pt idx="7">
                  <c:v>62.89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65.62</c:v>
                </c:pt>
                <c:pt idx="1">
                  <c:v>65.069999999999993</c:v>
                </c:pt>
                <c:pt idx="2">
                  <c:v>65.34</c:v>
                </c:pt>
                <c:pt idx="3">
                  <c:v>64.39</c:v>
                </c:pt>
                <c:pt idx="4">
                  <c:v>62.68</c:v>
                </c:pt>
                <c:pt idx="5">
                  <c:v>62.64</c:v>
                </c:pt>
                <c:pt idx="6">
                  <c:v>62.36</c:v>
                </c:pt>
                <c:pt idx="7">
                  <c:v>63.9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South 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17.2</c:v>
                </c:pt>
                <c:pt idx="1">
                  <c:v>18.8</c:v>
                </c:pt>
                <c:pt idx="2">
                  <c:v>10.5</c:v>
                </c:pt>
                <c:pt idx="3">
                  <c:v>10.3</c:v>
                </c:pt>
                <c:pt idx="4">
                  <c:v>11.7</c:v>
                </c:pt>
                <c:pt idx="5">
                  <c:v>11.4</c:v>
                </c:pt>
                <c:pt idx="6">
                  <c:v>8.6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South 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15.1</c:v>
                </c:pt>
                <c:pt idx="1">
                  <c:v>15.6</c:v>
                </c:pt>
                <c:pt idx="2">
                  <c:v>16.5</c:v>
                </c:pt>
                <c:pt idx="3">
                  <c:v>16.2</c:v>
                </c:pt>
                <c:pt idx="4">
                  <c:v>16.100000000000001</c:v>
                </c:pt>
                <c:pt idx="5">
                  <c:v>15.8</c:v>
                </c:pt>
                <c:pt idx="6">
                  <c:v>15.6</c:v>
                </c:pt>
                <c:pt idx="7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South 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64.151461044615402</c:v>
                </c:pt>
                <c:pt idx="1">
                  <c:v>61.044712344879201</c:v>
                </c:pt>
                <c:pt idx="2">
                  <c:v>56.568029784376897</c:v>
                </c:pt>
                <c:pt idx="3">
                  <c:v>60.718903684882797</c:v>
                </c:pt>
                <c:pt idx="4">
                  <c:v>56.840195083757102</c:v>
                </c:pt>
                <c:pt idx="5">
                  <c:v>59.759121894882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South 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28.160706489042902</c:v>
                </c:pt>
                <c:pt idx="1">
                  <c:v>26.553126312552301</c:v>
                </c:pt>
                <c:pt idx="2">
                  <c:v>25.2117144915828</c:v>
                </c:pt>
                <c:pt idx="3">
                  <c:v>22.702010096656299</c:v>
                </c:pt>
                <c:pt idx="4">
                  <c:v>21.720720562264301</c:v>
                </c:pt>
                <c:pt idx="5">
                  <c:v>21.6279791304543</c:v>
                </c:pt>
                <c:pt idx="6">
                  <c:v>20.5803216910221</c:v>
                </c:pt>
                <c:pt idx="7">
                  <c:v>20.0279777786787</c:v>
                </c:pt>
                <c:pt idx="8">
                  <c:v>18.0171917703959</c:v>
                </c:pt>
                <c:pt idx="9">
                  <c:v>18.1033901455652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Norfolk dropped markedly from 2011-13 to 2018-20 taking it from just below the rural situation, 2011-13 to 2014-16, to just below the England situation from 2015-17 to 2018-20.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Norfolk dropped markedly between 2014-16 and 2015-17 similar to the male situation, however unlike the male situation there was some increase again in 2018-20 taking it from below to in line with the England situation.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South Norfolk from 2012 to 2019 was generally below the rural situation however there were some years where it surpassed 'Rural as a Region' and approached the England position.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South Norfolk was generally in line with the rural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South Norfolk from 2015/16 to 2020/21 was generally below the England and rural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South Norfolk from 2008-10 to 2017-19 was consistently below the rural and England situations.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244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Norfolk</v>
      </c>
      <c r="G12" s="12"/>
      <c r="H12" s="13"/>
      <c r="I12" s="14">
        <f>IF(VLOOKUP($F12,'M HLE'!$B$10:$L$468,'M HLE'!E$1,FALSE)=0,"",VLOOKUP($F12,'M HLE'!$B$10:$L$468,'M HLE'!E$1,FALSE))</f>
        <v>64.150000000000006</v>
      </c>
      <c r="J12" s="15">
        <f>IF(VLOOKUP($F12,'M HLE'!$B$10:$L$468,'M HLE'!F$1,FALSE)=0,"",VLOOKUP($F12,'M HLE'!$B$10:$L$468,'M HLE'!F$1,FALSE))</f>
        <v>64.7</v>
      </c>
      <c r="K12" s="15">
        <f>IF(VLOOKUP($F12,'M HLE'!$B$10:$L$468,'M HLE'!G$1,FALSE)=0,"",VLOOKUP($F12,'M HLE'!$B$10:$L$468,'M HLE'!G$1,FALSE))</f>
        <v>64.540000000000006</v>
      </c>
      <c r="L12" s="15">
        <f>IF(VLOOKUP($F12,'M HLE'!$B$10:$L$468,'M HLE'!H$1,FALSE)=0,"",VLOOKUP($F12,'M HLE'!$B$10:$L$468,'M HLE'!H$1,FALSE))</f>
        <v>64.599999999999994</v>
      </c>
      <c r="M12" s="15">
        <f>IF(VLOOKUP($F12,'M HLE'!$B$10:$L$468,'M HLE'!I$1,FALSE)=0,"",VLOOKUP($F12,'M HLE'!$B$10:$L$468,'M HLE'!I$1,FALSE))</f>
        <v>63.08</v>
      </c>
      <c r="N12" s="15">
        <f>IF(VLOOKUP($F12,'M HLE'!$B$10:$L$468,'M HLE'!J$1,FALSE)=0,"",VLOOKUP($F12,'M HLE'!$B$10:$L$468,'M HLE'!J$1,FALSE))</f>
        <v>63.08</v>
      </c>
      <c r="O12" s="15">
        <f>IF(VLOOKUP($F12,'M HLE'!$B$10:$L$468,'M HLE'!K$1,FALSE)=0,"",VLOOKUP($F12,'M HLE'!$B$10:$L$468,'M HLE'!K$1,FALSE))</f>
        <v>62.72</v>
      </c>
      <c r="P12" s="15">
        <f>IF(VLOOKUP($F12,'M HLE'!$B$10:$L$468,'M HLE'!L$1,FALSE)=0,"",VLOOKUP($F12,'M HLE'!$B$10:$L$468,'M HLE'!L$1,FALSE))</f>
        <v>62.89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Norfolk to Rural as a Region</v>
      </c>
      <c r="G15" s="52"/>
      <c r="H15" s="53"/>
      <c r="I15" s="21">
        <f>100*((I12-I13))/I13</f>
        <v>-0.9212853204420407</v>
      </c>
      <c r="J15" s="21">
        <f>100*((J12-J13))/J13</f>
        <v>-0.73489927737461325</v>
      </c>
      <c r="K15" s="21">
        <f t="shared" ref="K15:P15" si="0">100*((K12-K13))/K13</f>
        <v>-0.8045985844597946</v>
      </c>
      <c r="L15" s="21">
        <f t="shared" si="0"/>
        <v>-6.5746219592379598E-2</v>
      </c>
      <c r="M15" s="21">
        <f t="shared" si="0"/>
        <v>-2.2886573984432577</v>
      </c>
      <c r="N15" s="21">
        <f t="shared" si="0"/>
        <v>-1.8019069857949217</v>
      </c>
      <c r="O15" s="21">
        <f t="shared" si="0"/>
        <v>-2.5686035402766576</v>
      </c>
      <c r="P15" s="21">
        <f t="shared" si="0"/>
        <v>-2.8185554903112124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Norfolk to England</v>
      </c>
      <c r="G16" s="41"/>
      <c r="H16" s="42"/>
      <c r="I16" s="21">
        <f>100*(I12-I14)/I14</f>
        <v>1.5352959797404337</v>
      </c>
      <c r="J16" s="21">
        <f>100*(J12-J14)/J14</f>
        <v>2.0987849139971679</v>
      </c>
      <c r="K16" s="21">
        <f t="shared" ref="K16:P16" si="1">100*(K12-K14)/K14</f>
        <v>1.8302303565793683</v>
      </c>
      <c r="L16" s="21">
        <f t="shared" si="1"/>
        <v>2.0375927973463783</v>
      </c>
      <c r="M16" s="21">
        <f t="shared" si="1"/>
        <v>-0.47333543704639358</v>
      </c>
      <c r="N16" s="21">
        <f t="shared" si="1"/>
        <v>-0.44191919191919371</v>
      </c>
      <c r="O16" s="21">
        <f t="shared" si="1"/>
        <v>-0.72807850585628497</v>
      </c>
      <c r="P16" s="21">
        <f t="shared" si="1"/>
        <v>-0.39594551789673743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Norfolk</v>
      </c>
      <c r="G21" s="12"/>
      <c r="H21" s="13"/>
      <c r="I21" s="14">
        <f>IF(VLOOKUP($F21,'F HLE'!$B$10:$L$468,'F HLE'!E$1,FALSE)=0,"",VLOOKUP($F21,'F HLE'!$B$10:$L$468,'F HLE'!E$1,FALSE))</f>
        <v>65.62</v>
      </c>
      <c r="J21" s="15">
        <f>IF(VLOOKUP($F21,'F HLE'!$B$10:$L$468,'F HLE'!F$1,FALSE)=0,"",VLOOKUP($F21,'F HLE'!$B$10:$L$468,'F HLE'!F$1,FALSE))</f>
        <v>65.069999999999993</v>
      </c>
      <c r="K21" s="15">
        <f>IF(VLOOKUP($F21,'F HLE'!$B$10:$L$468,'F HLE'!G$1,FALSE)=0,"",VLOOKUP($F21,'F HLE'!$B$10:$L$468,'F HLE'!G$1,FALSE))</f>
        <v>65.34</v>
      </c>
      <c r="L21" s="15">
        <f>IF(VLOOKUP($F21,'F HLE'!$B$10:$L$468,'F HLE'!H$1,FALSE)=0,"",VLOOKUP($F21,'F HLE'!$B$10:$L$468,'F HLE'!H$1,FALSE))</f>
        <v>64.39</v>
      </c>
      <c r="M21" s="15">
        <f>IF(VLOOKUP($F21,'F HLE'!$B$10:$L$468,'F HLE'!I$1,FALSE)=0,"",VLOOKUP($F21,'F HLE'!$B$10:$L$468,'F HLE'!I$1,FALSE))</f>
        <v>62.68</v>
      </c>
      <c r="N21" s="15">
        <f>IF(VLOOKUP($F21,'F HLE'!$B$10:$L$468,'F HLE'!J$1,FALSE)=0,"",VLOOKUP($F21,'F HLE'!$B$10:$L$468,'F HLE'!J$1,FALSE))</f>
        <v>62.64</v>
      </c>
      <c r="O21" s="15">
        <f>IF(VLOOKUP($F21,'F HLE'!$B$10:$L$468,'F HLE'!K$1,FALSE)=0,"",VLOOKUP($F21,'F HLE'!$B$10:$L$468,'F HLE'!K$1,FALSE))</f>
        <v>62.36</v>
      </c>
      <c r="P21" s="15">
        <f>IF(VLOOKUP($F21,'F HLE'!$B$10:$L$468,'F HLE'!L$1,FALSE)=0,"",VLOOKUP($F21,'F HLE'!$B$10:$L$468,'F HLE'!L$1,FALSE))</f>
        <v>63.9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Norfolk to Rural as a Region</v>
      </c>
      <c r="G24" s="52"/>
      <c r="H24" s="53"/>
      <c r="I24" s="21">
        <f>100*((I21-I22))/I22</f>
        <v>0.10297090118606528</v>
      </c>
      <c r="J24" s="21">
        <f>100*((J21-J22))/J22</f>
        <v>-0.15191271923770189</v>
      </c>
      <c r="K24" s="21">
        <f t="shared" ref="K24:P24" si="3">100*((K21-K22))/K22</f>
        <v>-0.43732000548551325</v>
      </c>
      <c r="L24" s="21">
        <f t="shared" si="3"/>
        <v>-1.7876208779476084</v>
      </c>
      <c r="M24" s="21">
        <f t="shared" si="3"/>
        <v>-4.3929225137278447</v>
      </c>
      <c r="N24" s="21">
        <f t="shared" si="3"/>
        <v>-4.1124199214713926</v>
      </c>
      <c r="O24" s="21">
        <f t="shared" si="3"/>
        <v>-3.1045091519313908</v>
      </c>
      <c r="P24" s="21">
        <f t="shared" si="3"/>
        <v>-2.2524761941183487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Norfolk to England</v>
      </c>
      <c r="G25" s="41"/>
      <c r="H25" s="42"/>
      <c r="I25" s="21">
        <f>100*(I21-I23)/I23</f>
        <v>2.7882205513784477</v>
      </c>
      <c r="J25" s="21">
        <f>100*(J21-J23)/J23</f>
        <v>1.9107282693813497</v>
      </c>
      <c r="K25" s="21">
        <f t="shared" ref="K25:P25" si="4">100*(K21-K23)/K23</f>
        <v>1.998126756166096</v>
      </c>
      <c r="L25" s="21">
        <f t="shared" si="4"/>
        <v>0.90894844068327574</v>
      </c>
      <c r="M25" s="21">
        <f t="shared" si="4"/>
        <v>-1.7092676807276201</v>
      </c>
      <c r="N25" s="21">
        <f t="shared" si="4"/>
        <v>-1.9564877132571608</v>
      </c>
      <c r="O25" s="21">
        <f t="shared" si="4"/>
        <v>-1.8261964735516429</v>
      </c>
      <c r="P25" s="21">
        <f t="shared" si="4"/>
        <v>4.6970408642556971E-2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South Norfolk</v>
      </c>
      <c r="G30" s="12"/>
      <c r="H30" s="13"/>
      <c r="I30" s="14">
        <f>IF(VLOOKUP($F30,SMOKING!$B$10:$L$468,SMOKING!E$1,FALSE)=0,"",VLOOKUP($F30,SMOKING!$B$10:$L$468,SMOKING!E$1,FALSE))</f>
        <v>17.2</v>
      </c>
      <c r="J30" s="15">
        <f>IF(VLOOKUP($F30,SMOKING!$B$10:$L$468,SMOKING!F$1,FALSE)=0,"",VLOOKUP($F30,SMOKING!$B$10:$L$468,SMOKING!F$1,FALSE))</f>
        <v>18.8</v>
      </c>
      <c r="K30" s="15">
        <f>IF(VLOOKUP($F30,SMOKING!$B$10:$L$468,SMOKING!G$1,FALSE)=0,"",VLOOKUP($F30,SMOKING!$B$10:$L$468,SMOKING!G$1,FALSE))</f>
        <v>10.5</v>
      </c>
      <c r="L30" s="15">
        <f>IF(VLOOKUP($F30,SMOKING!$B$10:$L$468,SMOKING!H$1,FALSE)=0,"",VLOOKUP($F30,SMOKING!$B$10:$L$468,SMOKING!H$1,FALSE))</f>
        <v>10.3</v>
      </c>
      <c r="M30" s="15">
        <f>IF(VLOOKUP($F30,SMOKING!$B$10:$L$468,SMOKING!I$1,FALSE)=0,"",VLOOKUP($F30,SMOKING!$B$10:$L$468,SMOKING!I$1,FALSE))</f>
        <v>11.7</v>
      </c>
      <c r="N30" s="15">
        <f>IF(VLOOKUP($F30,SMOKING!$B$10:$L$468,SMOKING!J$1,FALSE)=0,"",VLOOKUP($F30,SMOKING!$B$10:$L$468,SMOKING!J$1,FALSE))</f>
        <v>11.4</v>
      </c>
      <c r="O30" s="15">
        <f>IF(VLOOKUP($F30,SMOKING!$B$10:$L$468,SMOKING!K$1,FALSE)=0,"",VLOOKUP($F30,SMOKING!$B$10:$L$468,SMOKING!K$1,FALSE))</f>
        <v>8.6</v>
      </c>
      <c r="P30" s="15">
        <f>IF(VLOOKUP($F30,SMOKING!$B$10:$L$468,SMOKING!L$1,FALSE)=0,"",VLOOKUP($F30,SMOKING!$B$10:$L$468,SMOKING!L$1,FALSE))</f>
        <v>13.9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South Norfolk to Rural as a Region</v>
      </c>
      <c r="G33" s="52"/>
      <c r="H33" s="53"/>
      <c r="I33" s="21">
        <f>((I30-I31))</f>
        <v>-7.2413793103454083E-2</v>
      </c>
      <c r="J33" s="21">
        <f>((J30-J31))</f>
        <v>2.6908045977011561</v>
      </c>
      <c r="K33" s="21">
        <f t="shared" ref="K33:P33" si="6">((K30-K31))</f>
        <v>-5.0678160919540236</v>
      </c>
      <c r="L33" s="21">
        <f t="shared" si="6"/>
        <v>-4.5931034482758619</v>
      </c>
      <c r="M33" s="21">
        <f t="shared" si="6"/>
        <v>-1.62183908045977</v>
      </c>
      <c r="N33" s="21">
        <f t="shared" si="6"/>
        <v>-1.4356321839080479</v>
      </c>
      <c r="O33" s="21">
        <f t="shared" si="6"/>
        <v>-4.01264367816092</v>
      </c>
      <c r="P33" s="21">
        <f t="shared" si="6"/>
        <v>1.1735632183908091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South Norfolk to England</v>
      </c>
      <c r="G34" s="41"/>
      <c r="H34" s="42"/>
      <c r="I34" s="21">
        <f>(I30-I32)</f>
        <v>-2.1000000000000014</v>
      </c>
      <c r="J34" s="21">
        <f>(J30-J32)</f>
        <v>0.40000000000000213</v>
      </c>
      <c r="K34" s="21">
        <f t="shared" ref="K34:P34" si="7">(K30-K32)</f>
        <v>-7.3000000000000007</v>
      </c>
      <c r="L34" s="21">
        <f t="shared" si="7"/>
        <v>-6.5999999999999979</v>
      </c>
      <c r="M34" s="21">
        <f t="shared" si="7"/>
        <v>-3.8000000000000007</v>
      </c>
      <c r="N34" s="21">
        <f t="shared" si="7"/>
        <v>-3.5</v>
      </c>
      <c r="O34" s="21">
        <f t="shared" si="7"/>
        <v>-5.8000000000000007</v>
      </c>
      <c r="P34" s="21">
        <f t="shared" si="7"/>
        <v>0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South Norfolk</v>
      </c>
      <c r="G39" s="12"/>
      <c r="H39" s="13"/>
      <c r="I39" s="14">
        <f>IF(VLOOKUP($F39,'CHILD OBESITY'!$B$10:$L$468,'CHILD OBESITY'!E$1,FALSE)=0,"",VLOOKUP($F39,'CHILD OBESITY'!$B$10:$L$468,'CHILD OBESITY'!E$1,FALSE))</f>
        <v>15.1</v>
      </c>
      <c r="J39" s="15">
        <f>IF(VLOOKUP($F39,'CHILD OBESITY'!$B$10:$L$468,'CHILD OBESITY'!F$1,FALSE)=0,"",VLOOKUP($F39,'CHILD OBESITY'!$B$10:$L$468,'CHILD OBESITY'!F$1,FALSE))</f>
        <v>15.6</v>
      </c>
      <c r="K39" s="15">
        <f>IF(VLOOKUP($F39,'CHILD OBESITY'!$B$10:$L$468,'CHILD OBESITY'!G$1,FALSE)=0,"",VLOOKUP($F39,'CHILD OBESITY'!$B$10:$L$468,'CHILD OBESITY'!G$1,FALSE))</f>
        <v>16.5</v>
      </c>
      <c r="L39" s="15">
        <f>IF(VLOOKUP($F39,'CHILD OBESITY'!$B$10:$L$468,'CHILD OBESITY'!H$1,FALSE)=0,"",VLOOKUP($F39,'CHILD OBESITY'!$B$10:$L$468,'CHILD OBESITY'!H$1,FALSE))</f>
        <v>16.2</v>
      </c>
      <c r="M39" s="15">
        <f>IF(VLOOKUP($F39,'CHILD OBESITY'!$B$10:$L$468,'CHILD OBESITY'!I$1,FALSE)=0,"",VLOOKUP($F39,'CHILD OBESITY'!$B$10:$L$468,'CHILD OBESITY'!I$1,FALSE))</f>
        <v>16.100000000000001</v>
      </c>
      <c r="N39" s="15">
        <f>IF(VLOOKUP($F39,'CHILD OBESITY'!$B$10:$L$468,'CHILD OBESITY'!J$1,FALSE)=0,"",VLOOKUP($F39,'CHILD OBESITY'!$B$10:$L$468,'CHILD OBESITY'!J$1,FALSE))</f>
        <v>15.8</v>
      </c>
      <c r="O39" s="15">
        <f>IF(VLOOKUP($F39,'CHILD OBESITY'!$B$10:$L$468,'CHILD OBESITY'!K$1,FALSE)=0,"",VLOOKUP($F39,'CHILD OBESITY'!$B$10:$L$468,'CHILD OBESITY'!K$1,FALSE))</f>
        <v>15.6</v>
      </c>
      <c r="P39" s="15">
        <f>IF(VLOOKUP($F39,'CHILD OBESITY'!$B$10:$L$468,'CHILD OBESITY'!L$1,FALSE)=0,"",VLOOKUP($F39,'CHILD OBESITY'!$B$10:$L$468,'CHILD OBESITY'!L$1,FALSE))</f>
        <v>15.2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South Norfolk to Rural as a Region</v>
      </c>
      <c r="G42" s="52"/>
      <c r="H42" s="53"/>
      <c r="I42" s="21">
        <f>((I39-I40))</f>
        <v>-1.2088888888888949</v>
      </c>
      <c r="J42" s="21">
        <f>((J39-J40))</f>
        <v>-0.86555555555555053</v>
      </c>
      <c r="K42" s="21">
        <f t="shared" ref="K42:P42" si="9">((K39-K40))</f>
        <v>-7.7777777777779278E-2</v>
      </c>
      <c r="L42" s="21">
        <f t="shared" si="9"/>
        <v>-0.19555555555555415</v>
      </c>
      <c r="M42" s="21">
        <f t="shared" si="9"/>
        <v>-0.21444444444443889</v>
      </c>
      <c r="N42" s="21">
        <f t="shared" si="9"/>
        <v>-0.54333333333332945</v>
      </c>
      <c r="O42" s="21">
        <f t="shared" si="9"/>
        <v>-0.74777777777776855</v>
      </c>
      <c r="P42" s="21">
        <f t="shared" si="9"/>
        <v>-1.3433333333333373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South Norfolk to England</v>
      </c>
      <c r="G43" s="41"/>
      <c r="H43" s="42"/>
      <c r="I43" s="21">
        <f>(I39-I41)</f>
        <v>-3.5999999999999996</v>
      </c>
      <c r="J43" s="21">
        <f>(J39-J41)</f>
        <v>-3.4000000000000004</v>
      </c>
      <c r="K43" s="21">
        <f t="shared" ref="K43:P43" si="10">(K39-K41)</f>
        <v>-2.6000000000000014</v>
      </c>
      <c r="L43" s="21">
        <f t="shared" si="10"/>
        <v>-2.9000000000000021</v>
      </c>
      <c r="M43" s="21">
        <f t="shared" si="10"/>
        <v>-2.8999999999999986</v>
      </c>
      <c r="N43" s="21">
        <f t="shared" si="10"/>
        <v>-3.5</v>
      </c>
      <c r="O43" s="21">
        <f t="shared" si="10"/>
        <v>-4.0000000000000018</v>
      </c>
      <c r="P43" s="21">
        <f t="shared" si="10"/>
        <v>-4.8000000000000007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South Norfolk</v>
      </c>
      <c r="G48" s="12"/>
      <c r="H48" s="13"/>
      <c r="I48" s="14">
        <f>IF(VLOOKUP($F48,'ADULT OBESITY'!$B$10:$L$468,'ADULT OBESITY'!E$1,FALSE)=0,"",VLOOKUP($F48,'ADULT OBESITY'!$B$10:$L$468,'ADULT OBESITY'!E$1,FALSE))</f>
        <v>64.151461044615402</v>
      </c>
      <c r="J48" s="15">
        <f>IF(VLOOKUP($F48,'ADULT OBESITY'!$B$10:$L$468,'ADULT OBESITY'!F$1,FALSE)=0,"",VLOOKUP($F48,'ADULT OBESITY'!$B$10:$L$468,'ADULT OBESITY'!F$1,FALSE))</f>
        <v>61.044712344879201</v>
      </c>
      <c r="K48" s="15">
        <f>IF(VLOOKUP($F48,'ADULT OBESITY'!$B$10:$L$468,'ADULT OBESITY'!G$1,FALSE)=0,"",VLOOKUP($F48,'ADULT OBESITY'!$B$10:$L$468,'ADULT OBESITY'!G$1,FALSE))</f>
        <v>56.568029784376897</v>
      </c>
      <c r="L48" s="15">
        <f>IF(VLOOKUP($F48,'ADULT OBESITY'!$B$10:$L$468,'ADULT OBESITY'!H$1,FALSE)=0,"",VLOOKUP($F48,'ADULT OBESITY'!$B$10:$L$468,'ADULT OBESITY'!H$1,FALSE))</f>
        <v>60.718903684882797</v>
      </c>
      <c r="M48" s="15">
        <f>IF(VLOOKUP($F48,'ADULT OBESITY'!$B$10:$L$468,'ADULT OBESITY'!I$1,FALSE)=0,"",VLOOKUP($F48,'ADULT OBESITY'!$B$10:$L$468,'ADULT OBESITY'!I$1,FALSE))</f>
        <v>56.840195083757102</v>
      </c>
      <c r="N48" s="15">
        <f>IF(VLOOKUP($F48,'ADULT OBESITY'!$B$10:$L$468,'ADULT OBESITY'!J$1,FALSE)=0,"",VLOOKUP($F48,'ADULT OBESITY'!$B$10:$L$468,'ADULT OBESITY'!J$1,FALSE))</f>
        <v>59.759121894882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South Norfolk to Rural as a Region</v>
      </c>
      <c r="G51" s="52"/>
      <c r="H51" s="53"/>
      <c r="I51" s="21">
        <f>((I48-I49))</f>
        <v>2.5870452250538136</v>
      </c>
      <c r="J51" s="21">
        <f>((J48-J49))</f>
        <v>-0.3856647857245008</v>
      </c>
      <c r="K51" s="21">
        <f t="shared" ref="K51:N51" si="12">((K48-K49))</f>
        <v>-5.6979380916877815</v>
      </c>
      <c r="L51" s="21">
        <f t="shared" si="12"/>
        <v>-1.6356893169254434</v>
      </c>
      <c r="M51" s="21">
        <f t="shared" si="12"/>
        <v>-5.3409720964860483</v>
      </c>
      <c r="N51" s="21">
        <f t="shared" si="12"/>
        <v>-3.811605707580533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South Norfolk to England</v>
      </c>
      <c r="G52" s="41"/>
      <c r="H52" s="42"/>
      <c r="I52" s="21">
        <f>(I48-I50)</f>
        <v>2.7650829597719024</v>
      </c>
      <c r="J52" s="21">
        <f>(J48-J50)</f>
        <v>-0.40532041855019685</v>
      </c>
      <c r="K52" s="21">
        <f t="shared" ref="K52:N52" si="13">(K48-K50)</f>
        <v>-5.4484886510673007</v>
      </c>
      <c r="L52" s="21">
        <f t="shared" si="13"/>
        <v>-1.4085107273758055</v>
      </c>
      <c r="M52" s="21">
        <f t="shared" si="13"/>
        <v>-5.9163683874865001</v>
      </c>
      <c r="N52" s="21">
        <f t="shared" si="13"/>
        <v>-3.6929685438885969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South Norfolk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28.160706489042902</v>
      </c>
      <c r="J57" s="15">
        <f>IF(VLOOKUP($F57,'UNDER 75 MORTALITY'!$B$10:$L$468,'UNDER 75 MORTALITY'!F$1,FALSE)=0,"",VLOOKUP($F57,'UNDER 75 MORTALITY'!$B$10:$L$468,'UNDER 75 MORTALITY'!F$1,FALSE))</f>
        <v>26.553126312552301</v>
      </c>
      <c r="K57" s="15">
        <f>IF(VLOOKUP($F57,'UNDER 75 MORTALITY'!$B$10:$L$468,'UNDER 75 MORTALITY'!G$1,FALSE)=0,"",VLOOKUP($F57,'UNDER 75 MORTALITY'!$B$10:$L$468,'UNDER 75 MORTALITY'!G$1,FALSE))</f>
        <v>25.2117144915828</v>
      </c>
      <c r="L57" s="15">
        <f>IF(VLOOKUP($F57,'UNDER 75 MORTALITY'!$B$10:$L$468,'UNDER 75 MORTALITY'!H$1,FALSE)=0,"",VLOOKUP($F57,'UNDER 75 MORTALITY'!$B$10:$L$468,'UNDER 75 MORTALITY'!H$1,FALSE))</f>
        <v>22.702010096656299</v>
      </c>
      <c r="M57" s="15">
        <f>IF(VLOOKUP($F57,'UNDER 75 MORTALITY'!$B$10:$L$468,'UNDER 75 MORTALITY'!I$1,FALSE)=0,"",VLOOKUP($F57,'UNDER 75 MORTALITY'!$B$10:$L$468,'UNDER 75 MORTALITY'!I$1,FALSE))</f>
        <v>21.720720562264301</v>
      </c>
      <c r="N57" s="15">
        <f>IF(VLOOKUP($F57,'UNDER 75 MORTALITY'!$B$10:$L$468,'UNDER 75 MORTALITY'!J$1,FALSE)=0,"",VLOOKUP($F57,'UNDER 75 MORTALITY'!$B$10:$L$468,'UNDER 75 MORTALITY'!J$1,FALSE))</f>
        <v>21.6279791304543</v>
      </c>
      <c r="O57" s="15">
        <f>IF(VLOOKUP($F57,'UNDER 75 MORTALITY'!$B$10:$L$468,'UNDER 75 MORTALITY'!K$1,FALSE)=0,"",VLOOKUP($F57,'UNDER 75 MORTALITY'!$B$10:$L$468,'UNDER 75 MORTALITY'!K$1,FALSE))</f>
        <v>20.5803216910221</v>
      </c>
      <c r="P57" s="15">
        <f>IF(VLOOKUP($F57,'UNDER 75 MORTALITY'!$B$10:$L$468,'UNDER 75 MORTALITY'!L$1,FALSE)=0,"",VLOOKUP($F57,'UNDER 75 MORTALITY'!$B$10:$L$468,'UNDER 75 MORTALITY'!L$1,FALSE))</f>
        <v>20.0279777786787</v>
      </c>
      <c r="Q57" s="15">
        <f>IF(VLOOKUP($F57,'UNDER 75 MORTALITY'!$B$10:$N$468,'UNDER 75 MORTALITY'!M$1,FALSE)=0,"",VLOOKUP($F57,'UNDER 75 MORTALITY'!$B$10:$N$468,'UNDER 75 MORTALITY'!M$1,FALSE))</f>
        <v>18.0171917703959</v>
      </c>
      <c r="R57" s="15">
        <f>IF(VLOOKUP($F57,'UNDER 75 MORTALITY'!$B$10:$N$468,'UNDER 75 MORTALITY'!N$1,FALSE)=0,"",VLOOKUP($F57,'UNDER 75 MORTALITY'!$B$10:$N$468,'UNDER 75 MORTALITY'!N$1,FALSE))</f>
        <v>18.1033901455652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South Norfolk to Rural as a Region</v>
      </c>
      <c r="G60" s="52"/>
      <c r="H60" s="53"/>
      <c r="I60" s="21">
        <f>((I57-I58))</f>
        <v>-2.5970708087672421</v>
      </c>
      <c r="J60" s="21">
        <f>((J57-J58))</f>
        <v>-2.6343585488841903</v>
      </c>
      <c r="K60" s="21">
        <f t="shared" ref="K60:N60" si="15">((K57-K58))</f>
        <v>-2.7079486296210966</v>
      </c>
      <c r="L60" s="21">
        <f t="shared" si="15"/>
        <v>-3.8162390774025461</v>
      </c>
      <c r="M60" s="21">
        <f t="shared" si="15"/>
        <v>-3.4665486778505397</v>
      </c>
      <c r="N60" s="21">
        <f t="shared" si="15"/>
        <v>-3.0799300403688932</v>
      </c>
      <c r="O60" s="21">
        <f t="shared" ref="O60:R60" si="16">((O57-O58))</f>
        <v>-3.5233682633292283</v>
      </c>
      <c r="P60" s="21">
        <f t="shared" si="16"/>
        <v>-3.8156531647014909</v>
      </c>
      <c r="Q60" s="21">
        <f t="shared" si="16"/>
        <v>-5.5120927737098242</v>
      </c>
      <c r="R60" s="21">
        <f t="shared" si="16"/>
        <v>-4.990624730936176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South Norfolk to England</v>
      </c>
      <c r="G61" s="41"/>
      <c r="H61" s="42"/>
      <c r="I61" s="21">
        <f>(I57-I59)</f>
        <v>-9.0111872005013964</v>
      </c>
      <c r="J61" s="21">
        <f>(J57-J59)</f>
        <v>-8.4011661197099983</v>
      </c>
      <c r="K61" s="21">
        <f t="shared" ref="K61:N61" si="17">(K57-K59)</f>
        <v>-8.1759959804530986</v>
      </c>
      <c r="L61" s="21">
        <f t="shared" si="17"/>
        <v>-9.2598683996691022</v>
      </c>
      <c r="M61" s="21">
        <f t="shared" si="17"/>
        <v>-9.2182823862172008</v>
      </c>
      <c r="N61" s="21">
        <f t="shared" si="17"/>
        <v>-8.6723093755615004</v>
      </c>
      <c r="O61" s="21">
        <f t="shared" ref="O61:R61" si="18">(O57-O59)</f>
        <v>-9.0527271574507004</v>
      </c>
      <c r="P61" s="21">
        <f t="shared" si="18"/>
        <v>-9.0413886379343005</v>
      </c>
      <c r="Q61" s="21">
        <f t="shared" si="18"/>
        <v>-10.6303130169273</v>
      </c>
      <c r="R61" s="21">
        <f t="shared" si="18"/>
        <v>-9.9517848590618989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oNbbZLZvTbR2bqFoJbaCza48fylbLHcLeXaY6+bg0tCRrDdG14ilQjo19Li/idNodYuspKsswmw1RiutzoW2Og==" saltValue="JJjjsjpMk4ovf7MMaOlBQA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2022-11-24T12:31:02Z</dcterms:modified>
</cp:coreProperties>
</file>