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2E3E1B9F-A2FA-415E-B4A8-387F3CBF1C48}" xr6:coauthVersionLast="47" xr6:coauthVersionMax="47" xr10:uidLastSave="{9D2D1E1F-EC8A-445A-937A-34A0A90900AC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<sst xmlns="http://schemas.openxmlformats.org/spreadsheetml/2006/main" count="69488" uniqueCount="1474">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</sst>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67.209999999999994</c:v>
                </c:pt>
                <c:pt idx="1">
                  <c:v>66.27</c:v>
                </c:pt>
                <c:pt idx="2">
                  <c:v>65.430000000000007</c:v>
                </c:pt>
                <c:pt idx="3">
                  <c:v>64.81</c:v>
                </c:pt>
                <c:pt idx="4">
                  <c:v>64.73</c:v>
                </c:pt>
                <c:pt idx="5">
                  <c:v>64.17</c:v>
                </c:pt>
                <c:pt idx="6">
                  <c:v>62.8</c:v>
                </c:pt>
                <c:pt idx="7">
                  <c:v>64.17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67.790000000000006</c:v>
                </c:pt>
                <c:pt idx="1">
                  <c:v>64.180000000000007</c:v>
                </c:pt>
                <c:pt idx="2">
                  <c:v>67.260000000000005</c:v>
                </c:pt>
                <c:pt idx="3">
                  <c:v>68.38</c:v>
                </c:pt>
                <c:pt idx="4">
                  <c:v>65.61</c:v>
                </c:pt>
                <c:pt idx="5">
                  <c:v>65.89</c:v>
                </c:pt>
                <c:pt idx="6">
                  <c:v>64</c:v>
                </c:pt>
                <c:pt idx="7">
                  <c:v>65.680000000000007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South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21.9</c:v>
                </c:pt>
                <c:pt idx="1">
                  <c:v>21.5</c:v>
                </c:pt>
                <c:pt idx="2">
                  <c:v>19.8</c:v>
                </c:pt>
                <c:pt idx="3">
                  <c:v>17.2</c:v>
                </c:pt>
                <c:pt idx="4">
                  <c:v>10.3</c:v>
                </c:pt>
                <c:pt idx="5">
                  <c:v>11.9</c:v>
                </c:pt>
                <c:pt idx="6">
                  <c:v>17.2</c:v>
                </c:pt>
                <c:pt idx="7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South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</c:v>
                </c:pt>
                <c:pt idx="1">
                  <c:v>16.100000000000001</c:v>
                </c:pt>
                <c:pt idx="2">
                  <c:v>16.899999999999999</c:v>
                </c:pt>
                <c:pt idx="3">
                  <c:v>17.3</c:v>
                </c:pt>
                <c:pt idx="4">
                  <c:v>17.600000000000001</c:v>
                </c:pt>
                <c:pt idx="5">
                  <c:v>17.2</c:v>
                </c:pt>
                <c:pt idx="6">
                  <c:v>17</c:v>
                </c:pt>
                <c:pt idx="7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South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55.602349935313903</c:v>
                </c:pt>
                <c:pt idx="1">
                  <c:v>63.306974409527299</c:v>
                </c:pt>
                <c:pt idx="2">
                  <c:v>70.542035933460198</c:v>
                </c:pt>
                <c:pt idx="3">
                  <c:v>60.981045774065898</c:v>
                </c:pt>
                <c:pt idx="4">
                  <c:v>58.5711378489802</c:v>
                </c:pt>
                <c:pt idx="5">
                  <c:v>60.527759290174401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South 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28.120984973005999</c:v>
                </c:pt>
                <c:pt idx="1">
                  <c:v>26.0208794751826</c:v>
                </c:pt>
                <c:pt idx="2">
                  <c:v>24.963906484249801</c:v>
                </c:pt>
                <c:pt idx="3">
                  <c:v>24.682600543306201</c:v>
                </c:pt>
                <c:pt idx="4">
                  <c:v>24.030231644562999</c:v>
                </c:pt>
                <c:pt idx="5">
                  <c:v>25.022748583329101</c:v>
                </c:pt>
                <c:pt idx="6">
                  <c:v>23.8793769842285</c:v>
                </c:pt>
                <c:pt idx="7">
                  <c:v>23.318996644728301</c:v>
                </c:pt>
                <c:pt idx="8">
                  <c:v>20.730352475260599</c:v>
                </c:pt>
                <c:pt idx="9">
                  <c:v>20.191332313549001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Somerset from 2011-13 to 2018-20 saw a gradual decline moving it from above the rural situation to below 'Rural as a Region'.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Somerset from 2011-13 to 2018-20 fluctuated taking it both above and below the rural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South Somerset from 2012 to 2019 saw a general reduction taking it from being consistently above the England situation in the first half of the period to below for three out of four subsequent years.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South Somerset was generally in line with the rural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South Somerset from 2015/16 to 2020/21 was generally in line with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South Somerset from 2008-10 to 2017-19 was generally lower than the rural and England situations.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247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Somerset</v>
      </c>
      <c r="G12" s="12"/>
      <c r="H12" s="13"/>
      <c r="I12" s="14">
        <f>IF(VLOOKUP($F12,'M HLE'!$B$10:$L$468,'M HLE'!E$1,FALSE)=0,"",VLOOKUP($F12,'M HLE'!$B$10:$L$468,'M HLE'!E$1,FALSE))</f>
        <v>67.209999999999994</v>
      </c>
      <c r="J12" s="15">
        <f>IF(VLOOKUP($F12,'M HLE'!$B$10:$L$468,'M HLE'!F$1,FALSE)=0,"",VLOOKUP($F12,'M HLE'!$B$10:$L$468,'M HLE'!F$1,FALSE))</f>
        <v>66.27</v>
      </c>
      <c r="K12" s="15">
        <f>IF(VLOOKUP($F12,'M HLE'!$B$10:$L$468,'M HLE'!G$1,FALSE)=0,"",VLOOKUP($F12,'M HLE'!$B$10:$L$468,'M HLE'!G$1,FALSE))</f>
        <v>65.430000000000007</v>
      </c>
      <c r="L12" s="15">
        <f>IF(VLOOKUP($F12,'M HLE'!$B$10:$L$468,'M HLE'!H$1,FALSE)=0,"",VLOOKUP($F12,'M HLE'!$B$10:$L$468,'M HLE'!H$1,FALSE))</f>
        <v>64.81</v>
      </c>
      <c r="M12" s="15">
        <f>IF(VLOOKUP($F12,'M HLE'!$B$10:$L$468,'M HLE'!I$1,FALSE)=0,"",VLOOKUP($F12,'M HLE'!$B$10:$L$468,'M HLE'!I$1,FALSE))</f>
        <v>64.73</v>
      </c>
      <c r="N12" s="15">
        <f>IF(VLOOKUP($F12,'M HLE'!$B$10:$L$468,'M HLE'!J$1,FALSE)=0,"",VLOOKUP($F12,'M HLE'!$B$10:$L$468,'M HLE'!J$1,FALSE))</f>
        <v>64.17</v>
      </c>
      <c r="O12" s="15">
        <f>IF(VLOOKUP($F12,'M HLE'!$B$10:$L$468,'M HLE'!K$1,FALSE)=0,"",VLOOKUP($F12,'M HLE'!$B$10:$L$468,'M HLE'!K$1,FALSE))</f>
        <v>62.8</v>
      </c>
      <c r="P12" s="15">
        <f>IF(VLOOKUP($F12,'M HLE'!$B$10:$L$468,'M HLE'!L$1,FALSE)=0,"",VLOOKUP($F12,'M HLE'!$B$10:$L$468,'M HLE'!L$1,FALSE))</f>
        <v>64.17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Somerset to Rural as a Region</v>
      </c>
      <c r="G15" s="52"/>
      <c r="H15" s="53"/>
      <c r="I15" s="21">
        <f>100*((I12-I13))/I13</f>
        <v>3.8048388715992085</v>
      </c>
      <c r="J15" s="21">
        <f>100*((J12-J13))/J13</f>
        <v>1.6738520075484342</v>
      </c>
      <c r="K15" s="21">
        <f t="shared" ref="K15:P15" si="0">100*((K12-K13))/K13</f>
        <v>0.56329585712419716</v>
      </c>
      <c r="L15" s="21">
        <f t="shared" si="0"/>
        <v>0.25911745368759559</v>
      </c>
      <c r="M15" s="21">
        <f t="shared" si="0"/>
        <v>0.26720365565580984</v>
      </c>
      <c r="N15" s="21">
        <f t="shared" si="0"/>
        <v>-0.10507880910684515</v>
      </c>
      <c r="O15" s="21">
        <f t="shared" si="0"/>
        <v>-2.4443287998943601</v>
      </c>
      <c r="P15" s="21">
        <f t="shared" si="0"/>
        <v>-0.84062181289983151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Somerset to England</v>
      </c>
      <c r="G16" s="41"/>
      <c r="H16" s="42"/>
      <c r="I16" s="21">
        <f>100*(I12-I14)/I14</f>
        <v>6.3786008230452582</v>
      </c>
      <c r="J16" s="21">
        <f>100*(J12-J14)/J14</f>
        <v>4.57629793277576</v>
      </c>
      <c r="K16" s="21">
        <f t="shared" ref="K16:P16" si="1">100*(K12-K14)/K14</f>
        <v>3.2344588198169837</v>
      </c>
      <c r="L16" s="21">
        <f t="shared" si="1"/>
        <v>2.3692939504027799</v>
      </c>
      <c r="M16" s="21">
        <f t="shared" si="1"/>
        <v>2.130009466708743</v>
      </c>
      <c r="N16" s="21">
        <f t="shared" si="1"/>
        <v>1.2784090909090946</v>
      </c>
      <c r="O16" s="21">
        <f t="shared" si="1"/>
        <v>-0.60145615701171662</v>
      </c>
      <c r="P16" s="21">
        <f t="shared" si="1"/>
        <v>1.6312955337345598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Somerset</v>
      </c>
      <c r="G21" s="12"/>
      <c r="H21" s="13"/>
      <c r="I21" s="14">
        <f>IF(VLOOKUP($F21,'F HLE'!$B$10:$L$468,'F HLE'!E$1,FALSE)=0,"",VLOOKUP($F21,'F HLE'!$B$10:$L$468,'F HLE'!E$1,FALSE))</f>
        <v>67.790000000000006</v>
      </c>
      <c r="J21" s="15">
        <f>IF(VLOOKUP($F21,'F HLE'!$B$10:$L$468,'F HLE'!F$1,FALSE)=0,"",VLOOKUP($F21,'F HLE'!$B$10:$L$468,'F HLE'!F$1,FALSE))</f>
        <v>64.180000000000007</v>
      </c>
      <c r="K21" s="15">
        <f>IF(VLOOKUP($F21,'F HLE'!$B$10:$L$468,'F HLE'!G$1,FALSE)=0,"",VLOOKUP($F21,'F HLE'!$B$10:$L$468,'F HLE'!G$1,FALSE))</f>
        <v>67.260000000000005</v>
      </c>
      <c r="L21" s="15">
        <f>IF(VLOOKUP($F21,'F HLE'!$B$10:$L$468,'F HLE'!H$1,FALSE)=0,"",VLOOKUP($F21,'F HLE'!$B$10:$L$468,'F HLE'!H$1,FALSE))</f>
        <v>68.38</v>
      </c>
      <c r="M21" s="15">
        <f>IF(VLOOKUP($F21,'F HLE'!$B$10:$L$468,'F HLE'!I$1,FALSE)=0,"",VLOOKUP($F21,'F HLE'!$B$10:$L$468,'F HLE'!I$1,FALSE))</f>
        <v>65.61</v>
      </c>
      <c r="N21" s="15">
        <f>IF(VLOOKUP($F21,'F HLE'!$B$10:$L$468,'F HLE'!J$1,FALSE)=0,"",VLOOKUP($F21,'F HLE'!$B$10:$L$468,'F HLE'!J$1,FALSE))</f>
        <v>65.89</v>
      </c>
      <c r="O21" s="15">
        <f>IF(VLOOKUP($F21,'F HLE'!$B$10:$L$468,'F HLE'!K$1,FALSE)=0,"",VLOOKUP($F21,'F HLE'!$B$10:$L$468,'F HLE'!K$1,FALSE))</f>
        <v>64</v>
      </c>
      <c r="P21" s="15">
        <f>IF(VLOOKUP($F21,'F HLE'!$B$10:$L$468,'F HLE'!L$1,FALSE)=0,"",VLOOKUP($F21,'F HLE'!$B$10:$L$468,'F HLE'!L$1,FALSE))</f>
        <v>65.680000000000007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Somerset to Rural as a Region</v>
      </c>
      <c r="G24" s="52"/>
      <c r="H24" s="53"/>
      <c r="I24" s="21">
        <f>100*((I21-I22))/I22</f>
        <v>3.4132946874642416</v>
      </c>
      <c r="J24" s="21">
        <f>100*((J21-J22))/J22</f>
        <v>-1.5175927204652582</v>
      </c>
      <c r="K24" s="21">
        <f t="shared" ref="K24:P24" si="3">100*((K21-K22))/K22</f>
        <v>2.4883051183202407</v>
      </c>
      <c r="L24" s="21">
        <f t="shared" si="3"/>
        <v>4.2982215307647467</v>
      </c>
      <c r="M24" s="21">
        <f t="shared" si="3"/>
        <v>7.6266015863370354E-2</v>
      </c>
      <c r="N24" s="21">
        <f t="shared" si="3"/>
        <v>0.86259021989543372</v>
      </c>
      <c r="O24" s="21">
        <f t="shared" si="3"/>
        <v>-0.55626340159732135</v>
      </c>
      <c r="P24" s="21">
        <f t="shared" si="3"/>
        <v>0.47038127653063638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Somerset to England</v>
      </c>
      <c r="G25" s="41"/>
      <c r="H25" s="42"/>
      <c r="I25" s="21">
        <f>100*(I21-I23)/I23</f>
        <v>6.187343358395994</v>
      </c>
      <c r="J25" s="21">
        <f>100*(J21-J23)/J23</f>
        <v>0.51683633516054095</v>
      </c>
      <c r="K25" s="21">
        <f t="shared" ref="K25:P25" si="4">100*(K21-K23)/K23</f>
        <v>4.9953168904152401</v>
      </c>
      <c r="L25" s="21">
        <f t="shared" si="4"/>
        <v>7.1618868515906486</v>
      </c>
      <c r="M25" s="21">
        <f t="shared" si="4"/>
        <v>2.8853692959071604</v>
      </c>
      <c r="N25" s="21">
        <f t="shared" si="4"/>
        <v>3.130380341211457</v>
      </c>
      <c r="O25" s="21">
        <f t="shared" si="4"/>
        <v>0.75566750629722423</v>
      </c>
      <c r="P25" s="21">
        <f t="shared" si="4"/>
        <v>2.8338813214341778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South Somerset</v>
      </c>
      <c r="G30" s="12"/>
      <c r="H30" s="13"/>
      <c r="I30" s="14">
        <f>IF(VLOOKUP($F30,SMOKING!$B$10:$L$468,SMOKING!E$1,FALSE)=0,"",VLOOKUP($F30,SMOKING!$B$10:$L$468,SMOKING!E$1,FALSE))</f>
        <v>21.9</v>
      </c>
      <c r="J30" s="15">
        <f>IF(VLOOKUP($F30,SMOKING!$B$10:$L$468,SMOKING!F$1,FALSE)=0,"",VLOOKUP($F30,SMOKING!$B$10:$L$468,SMOKING!F$1,FALSE))</f>
        <v>21.5</v>
      </c>
      <c r="K30" s="15">
        <f>IF(VLOOKUP($F30,SMOKING!$B$10:$L$468,SMOKING!G$1,FALSE)=0,"",VLOOKUP($F30,SMOKING!$B$10:$L$468,SMOKING!G$1,FALSE))</f>
        <v>19.8</v>
      </c>
      <c r="L30" s="15">
        <f>IF(VLOOKUP($F30,SMOKING!$B$10:$L$468,SMOKING!H$1,FALSE)=0,"",VLOOKUP($F30,SMOKING!$B$10:$L$468,SMOKING!H$1,FALSE))</f>
        <v>17.2</v>
      </c>
      <c r="M30" s="15">
        <f>IF(VLOOKUP($F30,SMOKING!$B$10:$L$468,SMOKING!I$1,FALSE)=0,"",VLOOKUP($F30,SMOKING!$B$10:$L$468,SMOKING!I$1,FALSE))</f>
        <v>10.3</v>
      </c>
      <c r="N30" s="15">
        <f>IF(VLOOKUP($F30,SMOKING!$B$10:$L$468,SMOKING!J$1,FALSE)=0,"",VLOOKUP($F30,SMOKING!$B$10:$L$468,SMOKING!J$1,FALSE))</f>
        <v>11.9</v>
      </c>
      <c r="O30" s="15">
        <f>IF(VLOOKUP($F30,SMOKING!$B$10:$L$468,SMOKING!K$1,FALSE)=0,"",VLOOKUP($F30,SMOKING!$B$10:$L$468,SMOKING!K$1,FALSE))</f>
        <v>17.2</v>
      </c>
      <c r="P30" s="15">
        <f>IF(VLOOKUP($F30,SMOKING!$B$10:$L$468,SMOKING!L$1,FALSE)=0,"",VLOOKUP($F30,SMOKING!$B$10:$L$468,SMOKING!L$1,FALSE))</f>
        <v>12.5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South Somerset to Rural as a Region</v>
      </c>
      <c r="G33" s="52"/>
      <c r="H33" s="53"/>
      <c r="I33" s="21">
        <f>((I30-I31))</f>
        <v>4.6275862068965452</v>
      </c>
      <c r="J33" s="21">
        <f>((J30-J31))</f>
        <v>5.3908045977011554</v>
      </c>
      <c r="K33" s="21">
        <f t="shared" ref="K33:P33" si="6">((K30-K31))</f>
        <v>4.2321839080459771</v>
      </c>
      <c r="L33" s="21">
        <f t="shared" si="6"/>
        <v>2.3068965517241367</v>
      </c>
      <c r="M33" s="21">
        <f t="shared" si="6"/>
        <v>-3.0218390804597686</v>
      </c>
      <c r="N33" s="21">
        <f t="shared" si="6"/>
        <v>-0.93563218390804792</v>
      </c>
      <c r="O33" s="21">
        <f t="shared" si="6"/>
        <v>4.5873563218390796</v>
      </c>
      <c r="P33" s="21">
        <f t="shared" si="6"/>
        <v>-0.22643678160919123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South Somerset to England</v>
      </c>
      <c r="G34" s="41"/>
      <c r="H34" s="42"/>
      <c r="I34" s="21">
        <f>(I30-I32)</f>
        <v>2.5999999999999979</v>
      </c>
      <c r="J34" s="21">
        <f>(J30-J32)</f>
        <v>3.1000000000000014</v>
      </c>
      <c r="K34" s="21">
        <f t="shared" ref="K34:P34" si="7">(K30-K32)</f>
        <v>2</v>
      </c>
      <c r="L34" s="21">
        <f t="shared" si="7"/>
        <v>0.30000000000000071</v>
      </c>
      <c r="M34" s="21">
        <f t="shared" si="7"/>
        <v>-5.1999999999999993</v>
      </c>
      <c r="N34" s="21">
        <f t="shared" si="7"/>
        <v>-3</v>
      </c>
      <c r="O34" s="21">
        <f t="shared" si="7"/>
        <v>2.7999999999999989</v>
      </c>
      <c r="P34" s="21">
        <f t="shared" si="7"/>
        <v>-1.4000000000000004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South Somerset</v>
      </c>
      <c r="G39" s="12"/>
      <c r="H39" s="13"/>
      <c r="I39" s="14">
        <f>IF(VLOOKUP($F39,'CHILD OBESITY'!$B$10:$L$468,'CHILD OBESITY'!E$1,FALSE)=0,"",VLOOKUP($F39,'CHILD OBESITY'!$B$10:$L$468,'CHILD OBESITY'!E$1,FALSE))</f>
        <v>16</v>
      </c>
      <c r="J39" s="15">
        <f>IF(VLOOKUP($F39,'CHILD OBESITY'!$B$10:$L$468,'CHILD OBESITY'!F$1,FALSE)=0,"",VLOOKUP($F39,'CHILD OBESITY'!$B$10:$L$468,'CHILD OBESITY'!F$1,FALSE))</f>
        <v>16.100000000000001</v>
      </c>
      <c r="K39" s="15">
        <f>IF(VLOOKUP($F39,'CHILD OBESITY'!$B$10:$L$468,'CHILD OBESITY'!G$1,FALSE)=0,"",VLOOKUP($F39,'CHILD OBESITY'!$B$10:$L$468,'CHILD OBESITY'!G$1,FALSE))</f>
        <v>16.899999999999999</v>
      </c>
      <c r="L39" s="15">
        <f>IF(VLOOKUP($F39,'CHILD OBESITY'!$B$10:$L$468,'CHILD OBESITY'!H$1,FALSE)=0,"",VLOOKUP($F39,'CHILD OBESITY'!$B$10:$L$468,'CHILD OBESITY'!H$1,FALSE))</f>
        <v>17.3</v>
      </c>
      <c r="M39" s="15">
        <f>IF(VLOOKUP($F39,'CHILD OBESITY'!$B$10:$L$468,'CHILD OBESITY'!I$1,FALSE)=0,"",VLOOKUP($F39,'CHILD OBESITY'!$B$10:$L$468,'CHILD OBESITY'!I$1,FALSE))</f>
        <v>17.600000000000001</v>
      </c>
      <c r="N39" s="15">
        <f>IF(VLOOKUP($F39,'CHILD OBESITY'!$B$10:$L$468,'CHILD OBESITY'!J$1,FALSE)=0,"",VLOOKUP($F39,'CHILD OBESITY'!$B$10:$L$468,'CHILD OBESITY'!J$1,FALSE))</f>
        <v>17.2</v>
      </c>
      <c r="O39" s="15">
        <f>IF(VLOOKUP($F39,'CHILD OBESITY'!$B$10:$L$468,'CHILD OBESITY'!K$1,FALSE)=0,"",VLOOKUP($F39,'CHILD OBESITY'!$B$10:$L$468,'CHILD OBESITY'!K$1,FALSE))</f>
        <v>17</v>
      </c>
      <c r="P39" s="15">
        <f>IF(VLOOKUP($F39,'CHILD OBESITY'!$B$10:$L$468,'CHILD OBESITY'!L$1,FALSE)=0,"",VLOOKUP($F39,'CHILD OBESITY'!$B$10:$L$468,'CHILD OBESITY'!L$1,FALSE))</f>
        <v>17.3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South Somerset to Rural as a Region</v>
      </c>
      <c r="G42" s="52"/>
      <c r="H42" s="53"/>
      <c r="I42" s="21">
        <f>((I39-I40))</f>
        <v>-0.30888888888889454</v>
      </c>
      <c r="J42" s="21">
        <f>((J39-J40))</f>
        <v>-0.36555555555554875</v>
      </c>
      <c r="K42" s="21">
        <f t="shared" ref="K42:P42" si="9">((K39-K40))</f>
        <v>0.3222222222222193</v>
      </c>
      <c r="L42" s="21">
        <f t="shared" si="9"/>
        <v>0.90444444444444727</v>
      </c>
      <c r="M42" s="21">
        <f t="shared" si="9"/>
        <v>1.2855555555555611</v>
      </c>
      <c r="N42" s="21">
        <f t="shared" si="9"/>
        <v>0.85666666666666913</v>
      </c>
      <c r="O42" s="21">
        <f t="shared" si="9"/>
        <v>0.65222222222223181</v>
      </c>
      <c r="P42" s="21">
        <f t="shared" si="9"/>
        <v>0.75666666666666416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South Somerset to England</v>
      </c>
      <c r="G43" s="41"/>
      <c r="H43" s="42"/>
      <c r="I43" s="21">
        <f>(I39-I41)</f>
        <v>-2.6999999999999993</v>
      </c>
      <c r="J43" s="21">
        <f>(J39-J41)</f>
        <v>-2.8999999999999986</v>
      </c>
      <c r="K43" s="21">
        <f t="shared" ref="K43:P43" si="10">(K39-K41)</f>
        <v>-2.2000000000000028</v>
      </c>
      <c r="L43" s="21">
        <f t="shared" si="10"/>
        <v>-1.8000000000000007</v>
      </c>
      <c r="M43" s="21">
        <f t="shared" si="10"/>
        <v>-1.3999999999999986</v>
      </c>
      <c r="N43" s="21">
        <f t="shared" si="10"/>
        <v>-2.1000000000000014</v>
      </c>
      <c r="O43" s="21">
        <f t="shared" si="10"/>
        <v>-2.6000000000000014</v>
      </c>
      <c r="P43" s="21">
        <f t="shared" si="10"/>
        <v>-2.6999999999999993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South Somerset</v>
      </c>
      <c r="G48" s="12"/>
      <c r="H48" s="13"/>
      <c r="I48" s="14">
        <f>IF(VLOOKUP($F48,'ADULT OBESITY'!$B$10:$L$468,'ADULT OBESITY'!E$1,FALSE)=0,"",VLOOKUP($F48,'ADULT OBESITY'!$B$10:$L$468,'ADULT OBESITY'!E$1,FALSE))</f>
        <v>55.602349935313903</v>
      </c>
      <c r="J48" s="15">
        <f>IF(VLOOKUP($F48,'ADULT OBESITY'!$B$10:$L$468,'ADULT OBESITY'!F$1,FALSE)=0,"",VLOOKUP($F48,'ADULT OBESITY'!$B$10:$L$468,'ADULT OBESITY'!F$1,FALSE))</f>
        <v>63.306974409527299</v>
      </c>
      <c r="K48" s="15">
        <f>IF(VLOOKUP($F48,'ADULT OBESITY'!$B$10:$L$468,'ADULT OBESITY'!G$1,FALSE)=0,"",VLOOKUP($F48,'ADULT OBESITY'!$B$10:$L$468,'ADULT OBESITY'!G$1,FALSE))</f>
        <v>70.542035933460198</v>
      </c>
      <c r="L48" s="15">
        <f>IF(VLOOKUP($F48,'ADULT OBESITY'!$B$10:$L$468,'ADULT OBESITY'!H$1,FALSE)=0,"",VLOOKUP($F48,'ADULT OBESITY'!$B$10:$L$468,'ADULT OBESITY'!H$1,FALSE))</f>
        <v>60.981045774065898</v>
      </c>
      <c r="M48" s="15">
        <f>IF(VLOOKUP($F48,'ADULT OBESITY'!$B$10:$L$468,'ADULT OBESITY'!I$1,FALSE)=0,"",VLOOKUP($F48,'ADULT OBESITY'!$B$10:$L$468,'ADULT OBESITY'!I$1,FALSE))</f>
        <v>58.5711378489802</v>
      </c>
      <c r="N48" s="15">
        <f>IF(VLOOKUP($F48,'ADULT OBESITY'!$B$10:$L$468,'ADULT OBESITY'!J$1,FALSE)=0,"",VLOOKUP($F48,'ADULT OBESITY'!$B$10:$L$468,'ADULT OBESITY'!J$1,FALSE))</f>
        <v>60.527759290174401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South Somerset to Rural as a Region</v>
      </c>
      <c r="G51" s="52"/>
      <c r="H51" s="53"/>
      <c r="I51" s="21">
        <f>((I48-I49))</f>
        <v>-5.9620658842476857</v>
      </c>
      <c r="J51" s="21">
        <f>((J48-J49))</f>
        <v>1.8765972789235974</v>
      </c>
      <c r="K51" s="21">
        <f t="shared" ref="K51:N51" si="12">((K48-K49))</f>
        <v>8.2760680573955199</v>
      </c>
      <c r="L51" s="21">
        <f t="shared" si="12"/>
        <v>-1.3735472277423426</v>
      </c>
      <c r="M51" s="21">
        <f t="shared" si="12"/>
        <v>-3.6100293312629503</v>
      </c>
      <c r="N51" s="21">
        <f t="shared" si="12"/>
        <v>-3.0429683122881315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South Somerset to England</v>
      </c>
      <c r="G52" s="41"/>
      <c r="H52" s="42"/>
      <c r="I52" s="21">
        <f>(I48-I50)</f>
        <v>-5.7840281495295969</v>
      </c>
      <c r="J52" s="21">
        <f>(J48-J50)</f>
        <v>1.8569416460979014</v>
      </c>
      <c r="K52" s="21">
        <f t="shared" ref="K52:N52" si="13">(K48-K50)</f>
        <v>8.5255174980160007</v>
      </c>
      <c r="L52" s="21">
        <f t="shared" si="13"/>
        <v>-1.1463686381927047</v>
      </c>
      <c r="M52" s="21">
        <f t="shared" si="13"/>
        <v>-4.1854256222634021</v>
      </c>
      <c r="N52" s="21">
        <f t="shared" si="13"/>
        <v>-2.9243311485961954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South Somerset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28.120984973005999</v>
      </c>
      <c r="J57" s="15">
        <f>IF(VLOOKUP($F57,'UNDER 75 MORTALITY'!$B$10:$L$468,'UNDER 75 MORTALITY'!F$1,FALSE)=0,"",VLOOKUP($F57,'UNDER 75 MORTALITY'!$B$10:$L$468,'UNDER 75 MORTALITY'!F$1,FALSE))</f>
        <v>26.0208794751826</v>
      </c>
      <c r="K57" s="15">
        <f>IF(VLOOKUP($F57,'UNDER 75 MORTALITY'!$B$10:$L$468,'UNDER 75 MORTALITY'!G$1,FALSE)=0,"",VLOOKUP($F57,'UNDER 75 MORTALITY'!$B$10:$L$468,'UNDER 75 MORTALITY'!G$1,FALSE))</f>
        <v>24.963906484249801</v>
      </c>
      <c r="L57" s="15">
        <f>IF(VLOOKUP($F57,'UNDER 75 MORTALITY'!$B$10:$L$468,'UNDER 75 MORTALITY'!H$1,FALSE)=0,"",VLOOKUP($F57,'UNDER 75 MORTALITY'!$B$10:$L$468,'UNDER 75 MORTALITY'!H$1,FALSE))</f>
        <v>24.682600543306201</v>
      </c>
      <c r="M57" s="15">
        <f>IF(VLOOKUP($F57,'UNDER 75 MORTALITY'!$B$10:$L$468,'UNDER 75 MORTALITY'!I$1,FALSE)=0,"",VLOOKUP($F57,'UNDER 75 MORTALITY'!$B$10:$L$468,'UNDER 75 MORTALITY'!I$1,FALSE))</f>
        <v>24.030231644562999</v>
      </c>
      <c r="N57" s="15">
        <f>IF(VLOOKUP($F57,'UNDER 75 MORTALITY'!$B$10:$L$468,'UNDER 75 MORTALITY'!J$1,FALSE)=0,"",VLOOKUP($F57,'UNDER 75 MORTALITY'!$B$10:$L$468,'UNDER 75 MORTALITY'!J$1,FALSE))</f>
        <v>25.022748583329101</v>
      </c>
      <c r="O57" s="15">
        <f>IF(VLOOKUP($F57,'UNDER 75 MORTALITY'!$B$10:$L$468,'UNDER 75 MORTALITY'!K$1,FALSE)=0,"",VLOOKUP($F57,'UNDER 75 MORTALITY'!$B$10:$L$468,'UNDER 75 MORTALITY'!K$1,FALSE))</f>
        <v>23.8793769842285</v>
      </c>
      <c r="P57" s="15">
        <f>IF(VLOOKUP($F57,'UNDER 75 MORTALITY'!$B$10:$L$468,'UNDER 75 MORTALITY'!L$1,FALSE)=0,"",VLOOKUP($F57,'UNDER 75 MORTALITY'!$B$10:$L$468,'UNDER 75 MORTALITY'!L$1,FALSE))</f>
        <v>23.318996644728301</v>
      </c>
      <c r="Q57" s="15">
        <f>IF(VLOOKUP($F57,'UNDER 75 MORTALITY'!$B$10:$N$468,'UNDER 75 MORTALITY'!M$1,FALSE)=0,"",VLOOKUP($F57,'UNDER 75 MORTALITY'!$B$10:$N$468,'UNDER 75 MORTALITY'!M$1,FALSE))</f>
        <v>20.730352475260599</v>
      </c>
      <c r="R57" s="15">
        <f>IF(VLOOKUP($F57,'UNDER 75 MORTALITY'!$B$10:$N$468,'UNDER 75 MORTALITY'!N$1,FALSE)=0,"",VLOOKUP($F57,'UNDER 75 MORTALITY'!$B$10:$N$468,'UNDER 75 MORTALITY'!N$1,FALSE))</f>
        <v>20.191332313549001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South Somerset to Rural as a Region</v>
      </c>
      <c r="G60" s="52"/>
      <c r="H60" s="53"/>
      <c r="I60" s="21">
        <f>((I57-I58))</f>
        <v>-2.6367923248041443</v>
      </c>
      <c r="J60" s="21">
        <f>((J57-J58))</f>
        <v>-3.1666053862538917</v>
      </c>
      <c r="K60" s="21">
        <f t="shared" ref="K60:N60" si="15">((K57-K58))</f>
        <v>-2.9557566369540957</v>
      </c>
      <c r="L60" s="21">
        <f t="shared" si="15"/>
        <v>-1.8356486307526438</v>
      </c>
      <c r="M60" s="21">
        <f t="shared" si="15"/>
        <v>-1.1570375955518415</v>
      </c>
      <c r="N60" s="21">
        <f t="shared" si="15"/>
        <v>0.31483941250590775</v>
      </c>
      <c r="O60" s="21">
        <f t="shared" ref="O60:R60" si="16">((O57-O58))</f>
        <v>-0.22431297012282769</v>
      </c>
      <c r="P60" s="21">
        <f t="shared" si="16"/>
        <v>-0.52463429865188971</v>
      </c>
      <c r="Q60" s="21">
        <f t="shared" si="16"/>
        <v>-2.7989320688451258</v>
      </c>
      <c r="R60" s="21">
        <f t="shared" si="16"/>
        <v>-2.9026825629523749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South Somerset to England</v>
      </c>
      <c r="G61" s="41"/>
      <c r="H61" s="42"/>
      <c r="I61" s="21">
        <f>(I57-I59)</f>
        <v>-9.0509087165382986</v>
      </c>
      <c r="J61" s="21">
        <f>(J57-J59)</f>
        <v>-8.9334129570796996</v>
      </c>
      <c r="K61" s="21">
        <f t="shared" ref="K61:N61" si="17">(K57-K59)</f>
        <v>-8.4238039877860977</v>
      </c>
      <c r="L61" s="21">
        <f t="shared" si="17"/>
        <v>-7.2792779530192</v>
      </c>
      <c r="M61" s="21">
        <f t="shared" si="17"/>
        <v>-6.9087713039185026</v>
      </c>
      <c r="N61" s="21">
        <f t="shared" si="17"/>
        <v>-5.2775399226866995</v>
      </c>
      <c r="O61" s="21">
        <f t="shared" ref="O61:R61" si="18">(O57-O59)</f>
        <v>-5.7536718642442999</v>
      </c>
      <c r="P61" s="21">
        <f t="shared" si="18"/>
        <v>-5.7503697718846993</v>
      </c>
      <c r="Q61" s="21">
        <f t="shared" si="18"/>
        <v>-7.9171523120626013</v>
      </c>
      <c r="R61" s="21">
        <f t="shared" si="18"/>
        <v>-7.8638426910780979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5eTkiRzwl5mtToA4GvHLKIaJdiWfE36eW2HLD/JLmbLJGfECpt0kldBga6yyXFlV74G5YWXbf2ZnrrRNOj6Ocg==" saltValue="227vv2paE3a6Y4qKLOGMRg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2022-11-24T13:10:53Z</dcterms:modified>
</cp:coreProperties>
</file>