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6444E849-C708-441C-A5D6-5560B0889295}" xr6:coauthVersionLast="47" xr6:coauthVersionMax="47" xr10:uidLastSave="{4AFEAFFE-88F2-473D-BBED-27C5612454F2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<sst xmlns="http://schemas.openxmlformats.org/spreadsheetml/2006/main" count="69488" uniqueCount="1474">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</sst>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Staffordshire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62.67</c:v>
                </c:pt>
                <c:pt idx="1">
                  <c:v>63.68</c:v>
                </c:pt>
                <c:pt idx="2">
                  <c:v>64.38</c:v>
                </c:pt>
                <c:pt idx="3">
                  <c:v>64.77</c:v>
                </c:pt>
                <c:pt idx="4">
                  <c:v>63.35</c:v>
                </c:pt>
                <c:pt idx="5">
                  <c:v>63.22</c:v>
                </c:pt>
                <c:pt idx="6">
                  <c:v>61.46</c:v>
                </c:pt>
                <c:pt idx="7">
                  <c:v>63.07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Staffordshire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63.46</c:v>
                </c:pt>
                <c:pt idx="1">
                  <c:v>62.72</c:v>
                </c:pt>
                <c:pt idx="2">
                  <c:v>63.78</c:v>
                </c:pt>
                <c:pt idx="3">
                  <c:v>65.349999999999994</c:v>
                </c:pt>
                <c:pt idx="4">
                  <c:v>64.290000000000006</c:v>
                </c:pt>
                <c:pt idx="5">
                  <c:v>64.88</c:v>
                </c:pt>
                <c:pt idx="6">
                  <c:v>63.77</c:v>
                </c:pt>
                <c:pt idx="7">
                  <c:v>60.65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Stafford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15.8</c:v>
                </c:pt>
                <c:pt idx="1">
                  <c:v>10.9</c:v>
                </c:pt>
                <c:pt idx="2">
                  <c:v>13.5</c:v>
                </c:pt>
                <c:pt idx="3">
                  <c:v>12.3</c:v>
                </c:pt>
                <c:pt idx="4">
                  <c:v>15.3</c:v>
                </c:pt>
                <c:pt idx="5">
                  <c:v>8.5</c:v>
                </c:pt>
                <c:pt idx="6">
                  <c:v>9.1999999999999993</c:v>
                </c:pt>
                <c:pt idx="7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Stafford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16.399999999999999</c:v>
                </c:pt>
                <c:pt idx="1">
                  <c:v>17</c:v>
                </c:pt>
                <c:pt idx="2">
                  <c:v>17</c:v>
                </c:pt>
                <c:pt idx="3">
                  <c:v>16.7</c:v>
                </c:pt>
                <c:pt idx="4">
                  <c:v>15.7</c:v>
                </c:pt>
                <c:pt idx="5">
                  <c:v>16.100000000000001</c:v>
                </c:pt>
                <c:pt idx="6">
                  <c:v>16.7</c:v>
                </c:pt>
                <c:pt idx="7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Stafford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67.806180528792197</c:v>
                </c:pt>
                <c:pt idx="1">
                  <c:v>60.548131331280203</c:v>
                </c:pt>
                <c:pt idx="2">
                  <c:v>61.177437045574202</c:v>
                </c:pt>
                <c:pt idx="3">
                  <c:v>60.042231463500997</c:v>
                </c:pt>
                <c:pt idx="4">
                  <c:v>67.978811707405995</c:v>
                </c:pt>
                <c:pt idx="5">
                  <c:v>61.699671474941802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Stafford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29.406685694758899</c:v>
                </c:pt>
                <c:pt idx="1">
                  <c:v>27.327732951291701</c:v>
                </c:pt>
                <c:pt idx="2">
                  <c:v>25.5477488585339</c:v>
                </c:pt>
                <c:pt idx="3">
                  <c:v>26.752454695828401</c:v>
                </c:pt>
                <c:pt idx="4">
                  <c:v>26.518102302639399</c:v>
                </c:pt>
                <c:pt idx="5">
                  <c:v>26.302201432145399</c:v>
                </c:pt>
                <c:pt idx="6">
                  <c:v>24.1486962621195</c:v>
                </c:pt>
                <c:pt idx="7">
                  <c:v>21.477723931019501</c:v>
                </c:pt>
                <c:pt idx="8">
                  <c:v>23.032238094494801</c:v>
                </c:pt>
                <c:pt idx="9">
                  <c:v>24.754363653127601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Staffordshire from 2011-13 to 2018-20 fluctuated but in the latter half of the period was generally in line with the England situation.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Staffordshire from 2011-13 to 2018-20 fluctuated taking it at times above and at times below the England situation.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32</xdr:row>
      <xdr:rowOff>99060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11468100"/>
          <a:ext cx="7437120" cy="17449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Stafford from 2012 to 2019 fluctuated but was generally below the rural situation.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Stafford was in line with the rural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Stafford from 2015/16 to 2020/21 was generally below the rural and England situations with the exception of two years where it was significantly greater.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Stafford from 2008-10 to 2017-19 was generally in line with the rural situation but with some fluctuation over this period around this level.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256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Staffordshire</v>
      </c>
      <c r="G12" s="12"/>
      <c r="H12" s="13"/>
      <c r="I12" s="14">
        <f>IF(VLOOKUP($F12,'M HLE'!$B$10:$L$468,'M HLE'!E$1,FALSE)=0,"",VLOOKUP($F12,'M HLE'!$B$10:$L$468,'M HLE'!E$1,FALSE))</f>
        <v>62.67</v>
      </c>
      <c r="J12" s="15">
        <f>IF(VLOOKUP($F12,'M HLE'!$B$10:$L$468,'M HLE'!F$1,FALSE)=0,"",VLOOKUP($F12,'M HLE'!$B$10:$L$468,'M HLE'!F$1,FALSE))</f>
        <v>63.68</v>
      </c>
      <c r="K12" s="15">
        <f>IF(VLOOKUP($F12,'M HLE'!$B$10:$L$468,'M HLE'!G$1,FALSE)=0,"",VLOOKUP($F12,'M HLE'!$B$10:$L$468,'M HLE'!G$1,FALSE))</f>
        <v>64.38</v>
      </c>
      <c r="L12" s="15">
        <f>IF(VLOOKUP($F12,'M HLE'!$B$10:$L$468,'M HLE'!H$1,FALSE)=0,"",VLOOKUP($F12,'M HLE'!$B$10:$L$468,'M HLE'!H$1,FALSE))</f>
        <v>64.77</v>
      </c>
      <c r="M12" s="15">
        <f>IF(VLOOKUP($F12,'M HLE'!$B$10:$L$468,'M HLE'!I$1,FALSE)=0,"",VLOOKUP($F12,'M HLE'!$B$10:$L$468,'M HLE'!I$1,FALSE))</f>
        <v>63.35</v>
      </c>
      <c r="N12" s="15">
        <f>IF(VLOOKUP($F12,'M HLE'!$B$10:$L$468,'M HLE'!J$1,FALSE)=0,"",VLOOKUP($F12,'M HLE'!$B$10:$L$468,'M HLE'!J$1,FALSE))</f>
        <v>63.22</v>
      </c>
      <c r="O12" s="15">
        <f>IF(VLOOKUP($F12,'M HLE'!$B$10:$L$468,'M HLE'!K$1,FALSE)=0,"",VLOOKUP($F12,'M HLE'!$B$10:$L$468,'M HLE'!K$1,FALSE))</f>
        <v>61.46</v>
      </c>
      <c r="P12" s="15">
        <f>IF(VLOOKUP($F12,'M HLE'!$B$10:$L$468,'M HLE'!L$1,FALSE)=0,"",VLOOKUP($F12,'M HLE'!$B$10:$L$468,'M HLE'!L$1,FALSE))</f>
        <v>63.07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Staffordshire to Rural as a Region</v>
      </c>
      <c r="G15" s="52"/>
      <c r="H15" s="53"/>
      <c r="I15" s="21">
        <f>100*((I12-I13))/I13</f>
        <v>-3.2071231649587384</v>
      </c>
      <c r="J15" s="21">
        <f>100*((J12-J13))/J13</f>
        <v>-2.2998204943309997</v>
      </c>
      <c r="K15" s="21">
        <f t="shared" ref="K15:P15" si="0">100*((K12-K13))/K13</f>
        <v>-1.0505121919355849</v>
      </c>
      <c r="L15" s="21">
        <f t="shared" si="0"/>
        <v>0.1972386587771168</v>
      </c>
      <c r="M15" s="21">
        <f t="shared" si="0"/>
        <v>-1.8704255895906796</v>
      </c>
      <c r="N15" s="21">
        <f t="shared" si="0"/>
        <v>-1.5839657520918657</v>
      </c>
      <c r="O15" s="21">
        <f t="shared" si="0"/>
        <v>-4.5259307012978827</v>
      </c>
      <c r="P15" s="21">
        <f t="shared" si="0"/>
        <v>-2.5404085669252376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Staffordshire to England</v>
      </c>
      <c r="G16" s="41"/>
      <c r="H16" s="42"/>
      <c r="I16" s="21">
        <f>100*(I12-I14)/I14</f>
        <v>-0.80721747388413745</v>
      </c>
      <c r="J16" s="21">
        <f>100*(J12-J14)/J14</f>
        <v>0.48919046867603327</v>
      </c>
      <c r="K16" s="21">
        <f t="shared" ref="K16:P16" si="1">100*(K12-K14)/K14</f>
        <v>1.5777847901546116</v>
      </c>
      <c r="L16" s="21">
        <f t="shared" si="1"/>
        <v>2.3061127783920292</v>
      </c>
      <c r="M16" s="21">
        <f t="shared" si="1"/>
        <v>-4.7333543704640477E-2</v>
      </c>
      <c r="N16" s="21">
        <f t="shared" si="1"/>
        <v>-0.22095959595959686</v>
      </c>
      <c r="O16" s="21">
        <f t="shared" si="1"/>
        <v>-2.7223805001582759</v>
      </c>
      <c r="P16" s="21">
        <f t="shared" si="1"/>
        <v>-0.11086474501108692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Staffordshire</v>
      </c>
      <c r="G21" s="12"/>
      <c r="H21" s="13"/>
      <c r="I21" s="14">
        <f>IF(VLOOKUP($F21,'F HLE'!$B$10:$L$468,'F HLE'!E$1,FALSE)=0,"",VLOOKUP($F21,'F HLE'!$B$10:$L$468,'F HLE'!E$1,FALSE))</f>
        <v>63.46</v>
      </c>
      <c r="J21" s="15">
        <f>IF(VLOOKUP($F21,'F HLE'!$B$10:$L$468,'F HLE'!F$1,FALSE)=0,"",VLOOKUP($F21,'F HLE'!$B$10:$L$468,'F HLE'!F$1,FALSE))</f>
        <v>62.72</v>
      </c>
      <c r="K21" s="15">
        <f>IF(VLOOKUP($F21,'F HLE'!$B$10:$L$468,'F HLE'!G$1,FALSE)=0,"",VLOOKUP($F21,'F HLE'!$B$10:$L$468,'F HLE'!G$1,FALSE))</f>
        <v>63.78</v>
      </c>
      <c r="L21" s="15">
        <f>IF(VLOOKUP($F21,'F HLE'!$B$10:$L$468,'F HLE'!H$1,FALSE)=0,"",VLOOKUP($F21,'F HLE'!$B$10:$L$468,'F HLE'!H$1,FALSE))</f>
        <v>65.349999999999994</v>
      </c>
      <c r="M21" s="15">
        <f>IF(VLOOKUP($F21,'F HLE'!$B$10:$L$468,'F HLE'!I$1,FALSE)=0,"",VLOOKUP($F21,'F HLE'!$B$10:$L$468,'F HLE'!I$1,FALSE))</f>
        <v>64.290000000000006</v>
      </c>
      <c r="N21" s="15">
        <f>IF(VLOOKUP($F21,'F HLE'!$B$10:$L$468,'F HLE'!J$1,FALSE)=0,"",VLOOKUP($F21,'F HLE'!$B$10:$L$468,'F HLE'!J$1,FALSE))</f>
        <v>64.88</v>
      </c>
      <c r="O21" s="15">
        <f>IF(VLOOKUP($F21,'F HLE'!$B$10:$L$468,'F HLE'!K$1,FALSE)=0,"",VLOOKUP($F21,'F HLE'!$B$10:$L$468,'F HLE'!K$1,FALSE))</f>
        <v>63.77</v>
      </c>
      <c r="P21" s="15">
        <f>IF(VLOOKUP($F21,'F HLE'!$B$10:$L$468,'F HLE'!L$1,FALSE)=0,"",VLOOKUP($F21,'F HLE'!$B$10:$L$468,'F HLE'!L$1,FALSE))</f>
        <v>60.65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Staffordshire to Rural as a Region</v>
      </c>
      <c r="G24" s="52"/>
      <c r="H24" s="53"/>
      <c r="I24" s="21">
        <f>100*((I21-I22))/I22</f>
        <v>-3.1920979367682514</v>
      </c>
      <c r="J24" s="21">
        <f>100*((J21-J22))/J22</f>
        <v>-3.7579217112430938</v>
      </c>
      <c r="K24" s="21">
        <f t="shared" ref="K24:P24" si="3">100*((K21-K22))/K22</f>
        <v>-2.8143904185776898</v>
      </c>
      <c r="L24" s="21">
        <f t="shared" si="3"/>
        <v>-0.32335804276870361</v>
      </c>
      <c r="M24" s="21">
        <f t="shared" si="3"/>
        <v>-1.9371568029285664</v>
      </c>
      <c r="N24" s="21">
        <f t="shared" si="3"/>
        <v>-0.68348985480626467</v>
      </c>
      <c r="O24" s="21">
        <f t="shared" si="3"/>
        <v>-0.91363932999782616</v>
      </c>
      <c r="P24" s="21">
        <f t="shared" si="3"/>
        <v>-7.2239856208650686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Staffordshire to England</v>
      </c>
      <c r="G25" s="41"/>
      <c r="H25" s="42"/>
      <c r="I25" s="21">
        <f>100*(I21-I23)/I23</f>
        <v>-0.59523809523809923</v>
      </c>
      <c r="J25" s="21">
        <f>100*(J21-J23)/J23</f>
        <v>-1.769772905246676</v>
      </c>
      <c r="K25" s="21">
        <f t="shared" ref="K25:P25" si="4">100*(K21-K23)/K23</f>
        <v>-0.43709022791133489</v>
      </c>
      <c r="L25" s="21">
        <f t="shared" si="4"/>
        <v>2.4134148252624854</v>
      </c>
      <c r="M25" s="21">
        <f t="shared" si="4"/>
        <v>0.81543045319116059</v>
      </c>
      <c r="N25" s="21">
        <f t="shared" si="4"/>
        <v>1.5495382688996633</v>
      </c>
      <c r="O25" s="21">
        <f t="shared" si="4"/>
        <v>0.39357682619647355</v>
      </c>
      <c r="P25" s="21">
        <f t="shared" si="4"/>
        <v>-5.0414905276342559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Stafford</v>
      </c>
      <c r="G30" s="12"/>
      <c r="H30" s="13"/>
      <c r="I30" s="14">
        <f>IF(VLOOKUP($F30,SMOKING!$B$10:$L$468,SMOKING!E$1,FALSE)=0,"",VLOOKUP($F30,SMOKING!$B$10:$L$468,SMOKING!E$1,FALSE))</f>
        <v>15.8</v>
      </c>
      <c r="J30" s="15">
        <f>IF(VLOOKUP($F30,SMOKING!$B$10:$L$468,SMOKING!F$1,FALSE)=0,"",VLOOKUP($F30,SMOKING!$B$10:$L$468,SMOKING!F$1,FALSE))</f>
        <v>10.9</v>
      </c>
      <c r="K30" s="15">
        <f>IF(VLOOKUP($F30,SMOKING!$B$10:$L$468,SMOKING!G$1,FALSE)=0,"",VLOOKUP($F30,SMOKING!$B$10:$L$468,SMOKING!G$1,FALSE))</f>
        <v>13.5</v>
      </c>
      <c r="L30" s="15">
        <f>IF(VLOOKUP($F30,SMOKING!$B$10:$L$468,SMOKING!H$1,FALSE)=0,"",VLOOKUP($F30,SMOKING!$B$10:$L$468,SMOKING!H$1,FALSE))</f>
        <v>12.3</v>
      </c>
      <c r="M30" s="15">
        <f>IF(VLOOKUP($F30,SMOKING!$B$10:$L$468,SMOKING!I$1,FALSE)=0,"",VLOOKUP($F30,SMOKING!$B$10:$L$468,SMOKING!I$1,FALSE))</f>
        <v>15.3</v>
      </c>
      <c r="N30" s="15">
        <f>IF(VLOOKUP($F30,SMOKING!$B$10:$L$468,SMOKING!J$1,FALSE)=0,"",VLOOKUP($F30,SMOKING!$B$10:$L$468,SMOKING!J$1,FALSE))</f>
        <v>8.5</v>
      </c>
      <c r="O30" s="15">
        <f>IF(VLOOKUP($F30,SMOKING!$B$10:$L$468,SMOKING!K$1,FALSE)=0,"",VLOOKUP($F30,SMOKING!$B$10:$L$468,SMOKING!K$1,FALSE))</f>
        <v>9.1999999999999993</v>
      </c>
      <c r="P30" s="15">
        <f>IF(VLOOKUP($F30,SMOKING!$B$10:$L$468,SMOKING!L$1,FALSE)=0,"",VLOOKUP($F30,SMOKING!$B$10:$L$468,SMOKING!L$1,FALSE))</f>
        <v>13.4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Stafford to Rural as a Region</v>
      </c>
      <c r="G33" s="52"/>
      <c r="H33" s="53"/>
      <c r="I33" s="21">
        <f>((I30-I31))</f>
        <v>-1.4724137931034527</v>
      </c>
      <c r="J33" s="21">
        <f>((J30-J31))</f>
        <v>-5.2091954022988443</v>
      </c>
      <c r="K33" s="21">
        <f t="shared" ref="K33:P33" si="6">((K30-K31))</f>
        <v>-2.0678160919540236</v>
      </c>
      <c r="L33" s="21">
        <f t="shared" si="6"/>
        <v>-2.5931034482758619</v>
      </c>
      <c r="M33" s="21">
        <f t="shared" si="6"/>
        <v>1.9781609195402314</v>
      </c>
      <c r="N33" s="21">
        <f t="shared" si="6"/>
        <v>-4.3356321839080483</v>
      </c>
      <c r="O33" s="21">
        <f t="shared" si="6"/>
        <v>-3.4126436781609204</v>
      </c>
      <c r="P33" s="21">
        <f t="shared" si="6"/>
        <v>0.67356321839080913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Stafford to England</v>
      </c>
      <c r="G34" s="41"/>
      <c r="H34" s="42"/>
      <c r="I34" s="21">
        <f>(I30-I32)</f>
        <v>-3.5</v>
      </c>
      <c r="J34" s="21">
        <f>(J30-J32)</f>
        <v>-7.4999999999999982</v>
      </c>
      <c r="K34" s="21">
        <f t="shared" ref="K34:P34" si="7">(K30-K32)</f>
        <v>-4.3000000000000007</v>
      </c>
      <c r="L34" s="21">
        <f t="shared" si="7"/>
        <v>-4.5999999999999979</v>
      </c>
      <c r="M34" s="21">
        <f t="shared" si="7"/>
        <v>-0.19999999999999929</v>
      </c>
      <c r="N34" s="21">
        <f t="shared" si="7"/>
        <v>-6.4</v>
      </c>
      <c r="O34" s="21">
        <f t="shared" si="7"/>
        <v>-5.2000000000000011</v>
      </c>
      <c r="P34" s="21">
        <f t="shared" si="7"/>
        <v>-0.5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Stafford</v>
      </c>
      <c r="G39" s="12"/>
      <c r="H39" s="13"/>
      <c r="I39" s="14">
        <f>IF(VLOOKUP($F39,'CHILD OBESITY'!$B$10:$L$468,'CHILD OBESITY'!E$1,FALSE)=0,"",VLOOKUP($F39,'CHILD OBESITY'!$B$10:$L$468,'CHILD OBESITY'!E$1,FALSE))</f>
        <v>16.399999999999999</v>
      </c>
      <c r="J39" s="15">
        <f>IF(VLOOKUP($F39,'CHILD OBESITY'!$B$10:$L$468,'CHILD OBESITY'!F$1,FALSE)=0,"",VLOOKUP($F39,'CHILD OBESITY'!$B$10:$L$468,'CHILD OBESITY'!F$1,FALSE))</f>
        <v>17</v>
      </c>
      <c r="K39" s="15">
        <f>IF(VLOOKUP($F39,'CHILD OBESITY'!$B$10:$L$468,'CHILD OBESITY'!G$1,FALSE)=0,"",VLOOKUP($F39,'CHILD OBESITY'!$B$10:$L$468,'CHILD OBESITY'!G$1,FALSE))</f>
        <v>17</v>
      </c>
      <c r="L39" s="15">
        <f>IF(VLOOKUP($F39,'CHILD OBESITY'!$B$10:$L$468,'CHILD OBESITY'!H$1,FALSE)=0,"",VLOOKUP($F39,'CHILD OBESITY'!$B$10:$L$468,'CHILD OBESITY'!H$1,FALSE))</f>
        <v>16.7</v>
      </c>
      <c r="M39" s="15">
        <f>IF(VLOOKUP($F39,'CHILD OBESITY'!$B$10:$L$468,'CHILD OBESITY'!I$1,FALSE)=0,"",VLOOKUP($F39,'CHILD OBESITY'!$B$10:$L$468,'CHILD OBESITY'!I$1,FALSE))</f>
        <v>15.7</v>
      </c>
      <c r="N39" s="15">
        <f>IF(VLOOKUP($F39,'CHILD OBESITY'!$B$10:$L$468,'CHILD OBESITY'!J$1,FALSE)=0,"",VLOOKUP($F39,'CHILD OBESITY'!$B$10:$L$468,'CHILD OBESITY'!J$1,FALSE))</f>
        <v>16.100000000000001</v>
      </c>
      <c r="O39" s="15">
        <f>IF(VLOOKUP($F39,'CHILD OBESITY'!$B$10:$L$468,'CHILD OBESITY'!K$1,FALSE)=0,"",VLOOKUP($F39,'CHILD OBESITY'!$B$10:$L$468,'CHILD OBESITY'!K$1,FALSE))</f>
        <v>16.7</v>
      </c>
      <c r="P39" s="15">
        <f>IF(VLOOKUP($F39,'CHILD OBESITY'!$B$10:$L$468,'CHILD OBESITY'!L$1,FALSE)=0,"",VLOOKUP($F39,'CHILD OBESITY'!$B$10:$L$468,'CHILD OBESITY'!L$1,FALSE))</f>
        <v>17.399999999999999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Stafford to Rural as a Region</v>
      </c>
      <c r="G42" s="52"/>
      <c r="H42" s="53"/>
      <c r="I42" s="21">
        <f>((I39-I40))</f>
        <v>9.1111111111104037E-2</v>
      </c>
      <c r="J42" s="21">
        <f>((J39-J40))</f>
        <v>0.53444444444444983</v>
      </c>
      <c r="K42" s="21">
        <f t="shared" ref="K42:P42" si="9">((K39-K40))</f>
        <v>0.42222222222222072</v>
      </c>
      <c r="L42" s="21">
        <f t="shared" si="9"/>
        <v>0.30444444444444585</v>
      </c>
      <c r="M42" s="21">
        <f t="shared" si="9"/>
        <v>-0.61444444444444102</v>
      </c>
      <c r="N42" s="21">
        <f t="shared" si="9"/>
        <v>-0.24333333333332874</v>
      </c>
      <c r="O42" s="21">
        <f t="shared" si="9"/>
        <v>0.3522222222222311</v>
      </c>
      <c r="P42" s="21">
        <f t="shared" si="9"/>
        <v>0.85666666666666202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Stafford to England</v>
      </c>
      <c r="G43" s="41"/>
      <c r="H43" s="42"/>
      <c r="I43" s="21">
        <f>(I39-I41)</f>
        <v>-2.3000000000000007</v>
      </c>
      <c r="J43" s="21">
        <f>(J39-J41)</f>
        <v>-2</v>
      </c>
      <c r="K43" s="21">
        <f t="shared" ref="K43:P43" si="10">(K39-K41)</f>
        <v>-2.1000000000000014</v>
      </c>
      <c r="L43" s="21">
        <f t="shared" si="10"/>
        <v>-2.4000000000000021</v>
      </c>
      <c r="M43" s="21">
        <f t="shared" si="10"/>
        <v>-3.3000000000000007</v>
      </c>
      <c r="N43" s="21">
        <f t="shared" si="10"/>
        <v>-3.1999999999999993</v>
      </c>
      <c r="O43" s="21">
        <f t="shared" si="10"/>
        <v>-2.9000000000000021</v>
      </c>
      <c r="P43" s="21">
        <f t="shared" si="10"/>
        <v>-2.6000000000000014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Stafford</v>
      </c>
      <c r="G48" s="12"/>
      <c r="H48" s="13"/>
      <c r="I48" s="14">
        <f>IF(VLOOKUP($F48,'ADULT OBESITY'!$B$10:$L$468,'ADULT OBESITY'!E$1,FALSE)=0,"",VLOOKUP($F48,'ADULT OBESITY'!$B$10:$L$468,'ADULT OBESITY'!E$1,FALSE))</f>
        <v>67.806180528792197</v>
      </c>
      <c r="J48" s="15">
        <f>IF(VLOOKUP($F48,'ADULT OBESITY'!$B$10:$L$468,'ADULT OBESITY'!F$1,FALSE)=0,"",VLOOKUP($F48,'ADULT OBESITY'!$B$10:$L$468,'ADULT OBESITY'!F$1,FALSE))</f>
        <v>60.548131331280203</v>
      </c>
      <c r="K48" s="15">
        <f>IF(VLOOKUP($F48,'ADULT OBESITY'!$B$10:$L$468,'ADULT OBESITY'!G$1,FALSE)=0,"",VLOOKUP($F48,'ADULT OBESITY'!$B$10:$L$468,'ADULT OBESITY'!G$1,FALSE))</f>
        <v>61.177437045574202</v>
      </c>
      <c r="L48" s="15">
        <f>IF(VLOOKUP($F48,'ADULT OBESITY'!$B$10:$L$468,'ADULT OBESITY'!H$1,FALSE)=0,"",VLOOKUP($F48,'ADULT OBESITY'!$B$10:$L$468,'ADULT OBESITY'!H$1,FALSE))</f>
        <v>60.042231463500997</v>
      </c>
      <c r="M48" s="15">
        <f>IF(VLOOKUP($F48,'ADULT OBESITY'!$B$10:$L$468,'ADULT OBESITY'!I$1,FALSE)=0,"",VLOOKUP($F48,'ADULT OBESITY'!$B$10:$L$468,'ADULT OBESITY'!I$1,FALSE))</f>
        <v>67.978811707405995</v>
      </c>
      <c r="N48" s="15">
        <f>IF(VLOOKUP($F48,'ADULT OBESITY'!$B$10:$L$468,'ADULT OBESITY'!J$1,FALSE)=0,"",VLOOKUP($F48,'ADULT OBESITY'!$B$10:$L$468,'ADULT OBESITY'!J$1,FALSE))</f>
        <v>61.699671474941802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Stafford to Rural as a Region</v>
      </c>
      <c r="G51" s="52"/>
      <c r="H51" s="53"/>
      <c r="I51" s="21">
        <f>((I48-I49))</f>
        <v>6.2417647092306083</v>
      </c>
      <c r="J51" s="21">
        <f>((J48-J49))</f>
        <v>-0.88224579932349911</v>
      </c>
      <c r="K51" s="21">
        <f t="shared" ref="K51:N51" si="12">((K48-K49))</f>
        <v>-1.0885308304904768</v>
      </c>
      <c r="L51" s="21">
        <f t="shared" si="12"/>
        <v>-2.3123615383072433</v>
      </c>
      <c r="M51" s="21">
        <f t="shared" si="12"/>
        <v>5.797644527162845</v>
      </c>
      <c r="N51" s="21">
        <f t="shared" si="12"/>
        <v>-1.8710561275207311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Stafford to England</v>
      </c>
      <c r="G52" s="41"/>
      <c r="H52" s="42"/>
      <c r="I52" s="21">
        <f>(I48-I50)</f>
        <v>6.4198024439486971</v>
      </c>
      <c r="J52" s="21">
        <f>(J48-J50)</f>
        <v>-0.90190143214919516</v>
      </c>
      <c r="K52" s="21">
        <f t="shared" ref="K52:N52" si="13">(K48-K50)</f>
        <v>-0.83908138986999603</v>
      </c>
      <c r="L52" s="21">
        <f t="shared" si="13"/>
        <v>-2.0851829487576055</v>
      </c>
      <c r="M52" s="21">
        <f t="shared" si="13"/>
        <v>5.2222482361623932</v>
      </c>
      <c r="N52" s="21">
        <f t="shared" si="13"/>
        <v>-1.752418963828795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Stafford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29.406685694758899</v>
      </c>
      <c r="J57" s="15">
        <f>IF(VLOOKUP($F57,'UNDER 75 MORTALITY'!$B$10:$L$468,'UNDER 75 MORTALITY'!F$1,FALSE)=0,"",VLOOKUP($F57,'UNDER 75 MORTALITY'!$B$10:$L$468,'UNDER 75 MORTALITY'!F$1,FALSE))</f>
        <v>27.327732951291701</v>
      </c>
      <c r="K57" s="15">
        <f>IF(VLOOKUP($F57,'UNDER 75 MORTALITY'!$B$10:$L$468,'UNDER 75 MORTALITY'!G$1,FALSE)=0,"",VLOOKUP($F57,'UNDER 75 MORTALITY'!$B$10:$L$468,'UNDER 75 MORTALITY'!G$1,FALSE))</f>
        <v>25.5477488585339</v>
      </c>
      <c r="L57" s="15">
        <f>IF(VLOOKUP($F57,'UNDER 75 MORTALITY'!$B$10:$L$468,'UNDER 75 MORTALITY'!H$1,FALSE)=0,"",VLOOKUP($F57,'UNDER 75 MORTALITY'!$B$10:$L$468,'UNDER 75 MORTALITY'!H$1,FALSE))</f>
        <v>26.752454695828401</v>
      </c>
      <c r="M57" s="15">
        <f>IF(VLOOKUP($F57,'UNDER 75 MORTALITY'!$B$10:$L$468,'UNDER 75 MORTALITY'!I$1,FALSE)=0,"",VLOOKUP($F57,'UNDER 75 MORTALITY'!$B$10:$L$468,'UNDER 75 MORTALITY'!I$1,FALSE))</f>
        <v>26.518102302639399</v>
      </c>
      <c r="N57" s="15">
        <f>IF(VLOOKUP($F57,'UNDER 75 MORTALITY'!$B$10:$L$468,'UNDER 75 MORTALITY'!J$1,FALSE)=0,"",VLOOKUP($F57,'UNDER 75 MORTALITY'!$B$10:$L$468,'UNDER 75 MORTALITY'!J$1,FALSE))</f>
        <v>26.302201432145399</v>
      </c>
      <c r="O57" s="15">
        <f>IF(VLOOKUP($F57,'UNDER 75 MORTALITY'!$B$10:$L$468,'UNDER 75 MORTALITY'!K$1,FALSE)=0,"",VLOOKUP($F57,'UNDER 75 MORTALITY'!$B$10:$L$468,'UNDER 75 MORTALITY'!K$1,FALSE))</f>
        <v>24.1486962621195</v>
      </c>
      <c r="P57" s="15">
        <f>IF(VLOOKUP($F57,'UNDER 75 MORTALITY'!$B$10:$L$468,'UNDER 75 MORTALITY'!L$1,FALSE)=0,"",VLOOKUP($F57,'UNDER 75 MORTALITY'!$B$10:$L$468,'UNDER 75 MORTALITY'!L$1,FALSE))</f>
        <v>21.477723931019501</v>
      </c>
      <c r="Q57" s="15">
        <f>IF(VLOOKUP($F57,'UNDER 75 MORTALITY'!$B$10:$N$468,'UNDER 75 MORTALITY'!M$1,FALSE)=0,"",VLOOKUP($F57,'UNDER 75 MORTALITY'!$B$10:$N$468,'UNDER 75 MORTALITY'!M$1,FALSE))</f>
        <v>23.032238094494801</v>
      </c>
      <c r="R57" s="15">
        <f>IF(VLOOKUP($F57,'UNDER 75 MORTALITY'!$B$10:$N$468,'UNDER 75 MORTALITY'!N$1,FALSE)=0,"",VLOOKUP($F57,'UNDER 75 MORTALITY'!$B$10:$N$468,'UNDER 75 MORTALITY'!N$1,FALSE))</f>
        <v>24.754363653127601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Stafford to Rural as a Region</v>
      </c>
      <c r="G60" s="52"/>
      <c r="H60" s="53"/>
      <c r="I60" s="21">
        <f>((I57-I58))</f>
        <v>-1.3510916030512448</v>
      </c>
      <c r="J60" s="21">
        <f>((J57-J58))</f>
        <v>-1.8597519101447908</v>
      </c>
      <c r="K60" s="21">
        <f t="shared" ref="K60:N60" si="15">((K57-K58))</f>
        <v>-2.3719142626699963</v>
      </c>
      <c r="L60" s="21">
        <f t="shared" si="15"/>
        <v>0.23420552176955667</v>
      </c>
      <c r="M60" s="21">
        <f t="shared" si="15"/>
        <v>1.3308330625245581</v>
      </c>
      <c r="N60" s="21">
        <f t="shared" si="15"/>
        <v>1.5942922613222059</v>
      </c>
      <c r="O60" s="21">
        <f t="shared" ref="O60:R60" si="16">((O57-O58))</f>
        <v>4.5006307768172604E-2</v>
      </c>
      <c r="P60" s="21">
        <f t="shared" si="16"/>
        <v>-2.3659070123606902</v>
      </c>
      <c r="Q60" s="21">
        <f t="shared" si="16"/>
        <v>-0.4970464496109237</v>
      </c>
      <c r="R60" s="21">
        <f t="shared" si="16"/>
        <v>1.6603487766262255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Stafford to England</v>
      </c>
      <c r="G61" s="41"/>
      <c r="H61" s="42"/>
      <c r="I61" s="21">
        <f>(I57-I59)</f>
        <v>-7.7652079947853991</v>
      </c>
      <c r="J61" s="21">
        <f>(J57-J59)</f>
        <v>-7.6265594809705988</v>
      </c>
      <c r="K61" s="21">
        <f t="shared" ref="K61:N61" si="17">(K57-K59)</f>
        <v>-7.8399616135019983</v>
      </c>
      <c r="L61" s="21">
        <f t="shared" si="17"/>
        <v>-5.2094238004969995</v>
      </c>
      <c r="M61" s="21">
        <f t="shared" si="17"/>
        <v>-4.420900645842103</v>
      </c>
      <c r="N61" s="21">
        <f t="shared" si="17"/>
        <v>-3.9980870738704013</v>
      </c>
      <c r="O61" s="21">
        <f t="shared" ref="O61:R61" si="18">(O57-O59)</f>
        <v>-5.4843525863532996</v>
      </c>
      <c r="P61" s="21">
        <f t="shared" si="18"/>
        <v>-7.5916424855934999</v>
      </c>
      <c r="Q61" s="21">
        <f t="shared" si="18"/>
        <v>-5.6152666928283992</v>
      </c>
      <c r="R61" s="21">
        <f t="shared" si="18"/>
        <v>-3.3008113514994974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a3f59C2l2vhUPvvOPH9rldVTtY25rGLAZwLb/0WZ7XK5q0qNEeMbNVARZdhhxWckQFi4l910aqZqhIGRNaRlAw==" saltValue="9Rds24NP48dji7pjb3Sw5Q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2022-11-24T11:52:25Z</cp:lastPrinted>
  <dcterms:created xsi:type="dcterms:W3CDTF">2022-08-17T09:40:46Z</dcterms:created>
  <dcterms:modified xsi:type="dcterms:W3CDTF">2022-11-24T13:20:31Z</dcterms:modified>
</cp:coreProperties>
</file>