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F92E1787-3943-4AD1-8DE0-09A17E131A5A}" xr6:coauthVersionLast="47" xr6:coauthVersionMax="47" xr10:uidLastSave="{F4F82232-7C76-432E-9B93-DBEAE7F97F2A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<sst xmlns="http://schemas.openxmlformats.org/spreadsheetml/2006/main" count="69488" uniqueCount="1474">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</sst>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62.67</c:v>
                </c:pt>
                <c:pt idx="1">
                  <c:v>63.68</c:v>
                </c:pt>
                <c:pt idx="2">
                  <c:v>64.38</c:v>
                </c:pt>
                <c:pt idx="3">
                  <c:v>64.77</c:v>
                </c:pt>
                <c:pt idx="4">
                  <c:v>63.35</c:v>
                </c:pt>
                <c:pt idx="5">
                  <c:v>63.22</c:v>
                </c:pt>
                <c:pt idx="6">
                  <c:v>61.46</c:v>
                </c:pt>
                <c:pt idx="7">
                  <c:v>63.07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63.46</c:v>
                </c:pt>
                <c:pt idx="1">
                  <c:v>62.72</c:v>
                </c:pt>
                <c:pt idx="2">
                  <c:v>63.78</c:v>
                </c:pt>
                <c:pt idx="3">
                  <c:v>65.349999999999994</c:v>
                </c:pt>
                <c:pt idx="4">
                  <c:v>64.290000000000006</c:v>
                </c:pt>
                <c:pt idx="5">
                  <c:v>64.88</c:v>
                </c:pt>
                <c:pt idx="6">
                  <c:v>63.77</c:v>
                </c:pt>
                <c:pt idx="7">
                  <c:v>60.65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16.600000000000001</c:v>
                </c:pt>
                <c:pt idx="1">
                  <c:v>15.7</c:v>
                </c:pt>
                <c:pt idx="2">
                  <c:v>13.6</c:v>
                </c:pt>
                <c:pt idx="3">
                  <c:v>13.6</c:v>
                </c:pt>
                <c:pt idx="4">
                  <c:v>15.4</c:v>
                </c:pt>
                <c:pt idx="5">
                  <c:v>13.5</c:v>
                </c:pt>
                <c:pt idx="6">
                  <c:v>12.4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18.5</c:v>
                </c:pt>
                <c:pt idx="1">
                  <c:v>18.600000000000001</c:v>
                </c:pt>
                <c:pt idx="2">
                  <c:v>18.899999999999999</c:v>
                </c:pt>
                <c:pt idx="3">
                  <c:v>18.5</c:v>
                </c:pt>
                <c:pt idx="4">
                  <c:v>18.399999999999999</c:v>
                </c:pt>
                <c:pt idx="5">
                  <c:v>18.7</c:v>
                </c:pt>
                <c:pt idx="6">
                  <c:v>19.2</c:v>
                </c:pt>
                <c:pt idx="7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65.427318409392299</c:v>
                </c:pt>
                <c:pt idx="1">
                  <c:v>64.445558414472202</c:v>
                </c:pt>
                <c:pt idx="2">
                  <c:v>65.455124030260393</c:v>
                </c:pt>
                <c:pt idx="3">
                  <c:v>64.240690621703095</c:v>
                </c:pt>
                <c:pt idx="4">
                  <c:v>66.350718597780102</c:v>
                </c:pt>
                <c:pt idx="5">
                  <c:v>68.709986944101701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Staffordshire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35.122103250991998</c:v>
                </c:pt>
                <c:pt idx="1">
                  <c:v>31.604723713393099</c:v>
                </c:pt>
                <c:pt idx="2">
                  <c:v>29.980528948319201</c:v>
                </c:pt>
                <c:pt idx="3">
                  <c:v>29.376945483936101</c:v>
                </c:pt>
                <c:pt idx="4">
                  <c:v>28.927904428553699</c:v>
                </c:pt>
                <c:pt idx="5">
                  <c:v>28.054160873884801</c:v>
                </c:pt>
                <c:pt idx="6">
                  <c:v>26.990859544618999</c:v>
                </c:pt>
                <c:pt idx="7">
                  <c:v>27.265703633095399</c:v>
                </c:pt>
                <c:pt idx="8">
                  <c:v>27.8703992086343</c:v>
                </c:pt>
                <c:pt idx="9">
                  <c:v>27.209765729019601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Staffordshire from 2011-13 to 2018-20 fluctuated but in the latter half of the period was generally in line with the England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Staffordshire from 2011-13 to 2018-20 fluctuated taking it at times above and at times below the England situation.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Staffordshire from 2012 to 2019 fluctuated around the rural position, with a gap to England that decreased.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Staffordshire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Staffordshire from 2015/16 to 2020/21 was consistently greater than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Staffordshire from 2008-10 to 2017-19 was consistently between the rural and England situations but with a lower rate of decrease reducing the gap to England.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340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Staffordshire</v>
      </c>
      <c r="G12" s="12"/>
      <c r="H12" s="13"/>
      <c r="I12" s="14">
        <f>IF(VLOOKUP($F12,'M HLE'!$B$10:$L$468,'M HLE'!E$1,FALSE)=0,"",VLOOKUP($F12,'M HLE'!$B$10:$L$468,'M HLE'!E$1,FALSE))</f>
        <v>62.67</v>
      </c>
      <c r="J12" s="15">
        <f>IF(VLOOKUP($F12,'M HLE'!$B$10:$L$468,'M HLE'!F$1,FALSE)=0,"",VLOOKUP($F12,'M HLE'!$B$10:$L$468,'M HLE'!F$1,FALSE))</f>
        <v>63.68</v>
      </c>
      <c r="K12" s="15">
        <f>IF(VLOOKUP($F12,'M HLE'!$B$10:$L$468,'M HLE'!G$1,FALSE)=0,"",VLOOKUP($F12,'M HLE'!$B$10:$L$468,'M HLE'!G$1,FALSE))</f>
        <v>64.38</v>
      </c>
      <c r="L12" s="15">
        <f>IF(VLOOKUP($F12,'M HLE'!$B$10:$L$468,'M HLE'!H$1,FALSE)=0,"",VLOOKUP($F12,'M HLE'!$B$10:$L$468,'M HLE'!H$1,FALSE))</f>
        <v>64.77</v>
      </c>
      <c r="M12" s="15">
        <f>IF(VLOOKUP($F12,'M HLE'!$B$10:$L$468,'M HLE'!I$1,FALSE)=0,"",VLOOKUP($F12,'M HLE'!$B$10:$L$468,'M HLE'!I$1,FALSE))</f>
        <v>63.35</v>
      </c>
      <c r="N12" s="15">
        <f>IF(VLOOKUP($F12,'M HLE'!$B$10:$L$468,'M HLE'!J$1,FALSE)=0,"",VLOOKUP($F12,'M HLE'!$B$10:$L$468,'M HLE'!J$1,FALSE))</f>
        <v>63.22</v>
      </c>
      <c r="O12" s="15">
        <f>IF(VLOOKUP($F12,'M HLE'!$B$10:$L$468,'M HLE'!K$1,FALSE)=0,"",VLOOKUP($F12,'M HLE'!$B$10:$L$468,'M HLE'!K$1,FALSE))</f>
        <v>61.46</v>
      </c>
      <c r="P12" s="15">
        <f>IF(VLOOKUP($F12,'M HLE'!$B$10:$L$468,'M HLE'!L$1,FALSE)=0,"",VLOOKUP($F12,'M HLE'!$B$10:$L$468,'M HLE'!L$1,FALSE))</f>
        <v>63.07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Staffordshire to Rural as a Region</v>
      </c>
      <c r="G15" s="52"/>
      <c r="H15" s="53"/>
      <c r="I15" s="21">
        <f>100*((I12-I13))/I13</f>
        <v>-3.2071231649587384</v>
      </c>
      <c r="J15" s="21">
        <f>100*((J12-J13))/J13</f>
        <v>-2.2998204943309997</v>
      </c>
      <c r="K15" s="21">
        <f t="shared" ref="K15:P15" si="0">100*((K12-K13))/K13</f>
        <v>-1.0505121919355849</v>
      </c>
      <c r="L15" s="21">
        <f t="shared" si="0"/>
        <v>0.1972386587771168</v>
      </c>
      <c r="M15" s="21">
        <f t="shared" si="0"/>
        <v>-1.8704255895906796</v>
      </c>
      <c r="N15" s="21">
        <f t="shared" si="0"/>
        <v>-1.5839657520918657</v>
      </c>
      <c r="O15" s="21">
        <f t="shared" si="0"/>
        <v>-4.5259307012978827</v>
      </c>
      <c r="P15" s="21">
        <f t="shared" si="0"/>
        <v>-2.5404085669252376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Staffordshire to England</v>
      </c>
      <c r="G16" s="41"/>
      <c r="H16" s="42"/>
      <c r="I16" s="21">
        <f>100*(I12-I14)/I14</f>
        <v>-0.80721747388413745</v>
      </c>
      <c r="J16" s="21">
        <f>100*(J12-J14)/J14</f>
        <v>0.48919046867603327</v>
      </c>
      <c r="K16" s="21">
        <f t="shared" ref="K16:P16" si="1">100*(K12-K14)/K14</f>
        <v>1.5777847901546116</v>
      </c>
      <c r="L16" s="21">
        <f t="shared" si="1"/>
        <v>2.3061127783920292</v>
      </c>
      <c r="M16" s="21">
        <f t="shared" si="1"/>
        <v>-4.7333543704640477E-2</v>
      </c>
      <c r="N16" s="21">
        <f t="shared" si="1"/>
        <v>-0.22095959595959686</v>
      </c>
      <c r="O16" s="21">
        <f t="shared" si="1"/>
        <v>-2.7223805001582759</v>
      </c>
      <c r="P16" s="21">
        <f t="shared" si="1"/>
        <v>-0.11086474501108692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Staffordshire</v>
      </c>
      <c r="G21" s="12"/>
      <c r="H21" s="13"/>
      <c r="I21" s="14">
        <f>IF(VLOOKUP($F21,'F HLE'!$B$10:$L$468,'F HLE'!E$1,FALSE)=0,"",VLOOKUP($F21,'F HLE'!$B$10:$L$468,'F HLE'!E$1,FALSE))</f>
        <v>63.46</v>
      </c>
      <c r="J21" s="15">
        <f>IF(VLOOKUP($F21,'F HLE'!$B$10:$L$468,'F HLE'!F$1,FALSE)=0,"",VLOOKUP($F21,'F HLE'!$B$10:$L$468,'F HLE'!F$1,FALSE))</f>
        <v>62.72</v>
      </c>
      <c r="K21" s="15">
        <f>IF(VLOOKUP($F21,'F HLE'!$B$10:$L$468,'F HLE'!G$1,FALSE)=0,"",VLOOKUP($F21,'F HLE'!$B$10:$L$468,'F HLE'!G$1,FALSE))</f>
        <v>63.78</v>
      </c>
      <c r="L21" s="15">
        <f>IF(VLOOKUP($F21,'F HLE'!$B$10:$L$468,'F HLE'!H$1,FALSE)=0,"",VLOOKUP($F21,'F HLE'!$B$10:$L$468,'F HLE'!H$1,FALSE))</f>
        <v>65.349999999999994</v>
      </c>
      <c r="M21" s="15">
        <f>IF(VLOOKUP($F21,'F HLE'!$B$10:$L$468,'F HLE'!I$1,FALSE)=0,"",VLOOKUP($F21,'F HLE'!$B$10:$L$468,'F HLE'!I$1,FALSE))</f>
        <v>64.290000000000006</v>
      </c>
      <c r="N21" s="15">
        <f>IF(VLOOKUP($F21,'F HLE'!$B$10:$L$468,'F HLE'!J$1,FALSE)=0,"",VLOOKUP($F21,'F HLE'!$B$10:$L$468,'F HLE'!J$1,FALSE))</f>
        <v>64.88</v>
      </c>
      <c r="O21" s="15">
        <f>IF(VLOOKUP($F21,'F HLE'!$B$10:$L$468,'F HLE'!K$1,FALSE)=0,"",VLOOKUP($F21,'F HLE'!$B$10:$L$468,'F HLE'!K$1,FALSE))</f>
        <v>63.77</v>
      </c>
      <c r="P21" s="15">
        <f>IF(VLOOKUP($F21,'F HLE'!$B$10:$L$468,'F HLE'!L$1,FALSE)=0,"",VLOOKUP($F21,'F HLE'!$B$10:$L$468,'F HLE'!L$1,FALSE))</f>
        <v>60.65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Staffordshire to Rural as a Region</v>
      </c>
      <c r="G24" s="52"/>
      <c r="H24" s="53"/>
      <c r="I24" s="21">
        <f>100*((I21-I22))/I22</f>
        <v>-3.1920979367682514</v>
      </c>
      <c r="J24" s="21">
        <f>100*((J21-J22))/J22</f>
        <v>-3.7579217112430938</v>
      </c>
      <c r="K24" s="21">
        <f t="shared" ref="K24:P24" si="3">100*((K21-K22))/K22</f>
        <v>-2.8143904185776898</v>
      </c>
      <c r="L24" s="21">
        <f t="shared" si="3"/>
        <v>-0.32335804276870361</v>
      </c>
      <c r="M24" s="21">
        <f t="shared" si="3"/>
        <v>-1.9371568029285664</v>
      </c>
      <c r="N24" s="21">
        <f t="shared" si="3"/>
        <v>-0.68348985480626467</v>
      </c>
      <c r="O24" s="21">
        <f t="shared" si="3"/>
        <v>-0.91363932999782616</v>
      </c>
      <c r="P24" s="21">
        <f t="shared" si="3"/>
        <v>-7.2239856208650686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Staffordshire to England</v>
      </c>
      <c r="G25" s="41"/>
      <c r="H25" s="42"/>
      <c r="I25" s="21">
        <f>100*(I21-I23)/I23</f>
        <v>-0.59523809523809923</v>
      </c>
      <c r="J25" s="21">
        <f>100*(J21-J23)/J23</f>
        <v>-1.769772905246676</v>
      </c>
      <c r="K25" s="21">
        <f t="shared" ref="K25:P25" si="4">100*(K21-K23)/K23</f>
        <v>-0.43709022791133489</v>
      </c>
      <c r="L25" s="21">
        <f t="shared" si="4"/>
        <v>2.4134148252624854</v>
      </c>
      <c r="M25" s="21">
        <f t="shared" si="4"/>
        <v>0.81543045319116059</v>
      </c>
      <c r="N25" s="21">
        <f t="shared" si="4"/>
        <v>1.5495382688996633</v>
      </c>
      <c r="O25" s="21">
        <f t="shared" si="4"/>
        <v>0.39357682619647355</v>
      </c>
      <c r="P25" s="21">
        <f t="shared" si="4"/>
        <v>-5.0414905276342559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Staffordshire</v>
      </c>
      <c r="G30" s="12"/>
      <c r="H30" s="13"/>
      <c r="I30" s="14">
        <f>IF(VLOOKUP($F30,SMOKING!$B$10:$L$468,SMOKING!E$1,FALSE)=0,"",VLOOKUP($F30,SMOKING!$B$10:$L$468,SMOKING!E$1,FALSE))</f>
        <v>16.600000000000001</v>
      </c>
      <c r="J30" s="15">
        <f>IF(VLOOKUP($F30,SMOKING!$B$10:$L$468,SMOKING!F$1,FALSE)=0,"",VLOOKUP($F30,SMOKING!$B$10:$L$468,SMOKING!F$1,FALSE))</f>
        <v>15.7</v>
      </c>
      <c r="K30" s="15">
        <f>IF(VLOOKUP($F30,SMOKING!$B$10:$L$468,SMOKING!G$1,FALSE)=0,"",VLOOKUP($F30,SMOKING!$B$10:$L$468,SMOKING!G$1,FALSE))</f>
        <v>13.6</v>
      </c>
      <c r="L30" s="15">
        <f>IF(VLOOKUP($F30,SMOKING!$B$10:$L$468,SMOKING!H$1,FALSE)=0,"",VLOOKUP($F30,SMOKING!$B$10:$L$468,SMOKING!H$1,FALSE))</f>
        <v>13.6</v>
      </c>
      <c r="M30" s="15">
        <f>IF(VLOOKUP($F30,SMOKING!$B$10:$L$468,SMOKING!I$1,FALSE)=0,"",VLOOKUP($F30,SMOKING!$B$10:$L$468,SMOKING!I$1,FALSE))</f>
        <v>15.4</v>
      </c>
      <c r="N30" s="15">
        <f>IF(VLOOKUP($F30,SMOKING!$B$10:$L$468,SMOKING!J$1,FALSE)=0,"",VLOOKUP($F30,SMOKING!$B$10:$L$468,SMOKING!J$1,FALSE))</f>
        <v>13.5</v>
      </c>
      <c r="O30" s="15">
        <f>IF(VLOOKUP($F30,SMOKING!$B$10:$L$468,SMOKING!K$1,FALSE)=0,"",VLOOKUP($F30,SMOKING!$B$10:$L$468,SMOKING!K$1,FALSE))</f>
        <v>12.4</v>
      </c>
      <c r="P30" s="15">
        <f>IF(VLOOKUP($F30,SMOKING!$B$10:$L$468,SMOKING!L$1,FALSE)=0,"",VLOOKUP($F30,SMOKING!$B$10:$L$468,SMOKING!L$1,FALSE))</f>
        <v>13.9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Staffordshire to Rural as a Region</v>
      </c>
      <c r="G33" s="52"/>
      <c r="H33" s="53"/>
      <c r="I33" s="21">
        <f>((I30-I31))</f>
        <v>-0.67241379310345195</v>
      </c>
      <c r="J33" s="21">
        <f>((J30-J31))</f>
        <v>-0.40919540229884532</v>
      </c>
      <c r="K33" s="21">
        <f t="shared" ref="K33:P33" si="6">((K30-K31))</f>
        <v>-1.967816091954024</v>
      </c>
      <c r="L33" s="21">
        <f t="shared" si="6"/>
        <v>-1.293103448275863</v>
      </c>
      <c r="M33" s="21">
        <f t="shared" si="6"/>
        <v>2.0781609195402311</v>
      </c>
      <c r="N33" s="21">
        <f t="shared" si="6"/>
        <v>0.66436781609195172</v>
      </c>
      <c r="O33" s="21">
        <f t="shared" si="6"/>
        <v>-0.21264367816091934</v>
      </c>
      <c r="P33" s="21">
        <f t="shared" si="6"/>
        <v>1.1735632183908091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Staffordshire to England</v>
      </c>
      <c r="G34" s="41"/>
      <c r="H34" s="42"/>
      <c r="I34" s="21">
        <f>(I30-I32)</f>
        <v>-2.6999999999999993</v>
      </c>
      <c r="J34" s="21">
        <f>(J30-J32)</f>
        <v>-2.6999999999999993</v>
      </c>
      <c r="K34" s="21">
        <f t="shared" ref="K34:P34" si="7">(K30-K32)</f>
        <v>-4.2000000000000011</v>
      </c>
      <c r="L34" s="21">
        <f t="shared" si="7"/>
        <v>-3.2999999999999989</v>
      </c>
      <c r="M34" s="21">
        <f t="shared" si="7"/>
        <v>-9.9999999999999645E-2</v>
      </c>
      <c r="N34" s="21">
        <f t="shared" si="7"/>
        <v>-1.4000000000000004</v>
      </c>
      <c r="O34" s="21">
        <f t="shared" si="7"/>
        <v>-2</v>
      </c>
      <c r="P34" s="21">
        <f t="shared" si="7"/>
        <v>0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Staffordshire</v>
      </c>
      <c r="G39" s="12"/>
      <c r="H39" s="13"/>
      <c r="I39" s="14">
        <f>IF(VLOOKUP($F39,'CHILD OBESITY'!$B$10:$L$468,'CHILD OBESITY'!E$1,FALSE)=0,"",VLOOKUP($F39,'CHILD OBESITY'!$B$10:$L$468,'CHILD OBESITY'!E$1,FALSE))</f>
        <v>18.5</v>
      </c>
      <c r="J39" s="15">
        <f>IF(VLOOKUP($F39,'CHILD OBESITY'!$B$10:$L$468,'CHILD OBESITY'!F$1,FALSE)=0,"",VLOOKUP($F39,'CHILD OBESITY'!$B$10:$L$468,'CHILD OBESITY'!F$1,FALSE))</f>
        <v>18.600000000000001</v>
      </c>
      <c r="K39" s="15">
        <f>IF(VLOOKUP($F39,'CHILD OBESITY'!$B$10:$L$468,'CHILD OBESITY'!G$1,FALSE)=0,"",VLOOKUP($F39,'CHILD OBESITY'!$B$10:$L$468,'CHILD OBESITY'!G$1,FALSE))</f>
        <v>18.899999999999999</v>
      </c>
      <c r="L39" s="15">
        <f>IF(VLOOKUP($F39,'CHILD OBESITY'!$B$10:$L$468,'CHILD OBESITY'!H$1,FALSE)=0,"",VLOOKUP($F39,'CHILD OBESITY'!$B$10:$L$468,'CHILD OBESITY'!H$1,FALSE))</f>
        <v>18.5</v>
      </c>
      <c r="M39" s="15">
        <f>IF(VLOOKUP($F39,'CHILD OBESITY'!$B$10:$L$468,'CHILD OBESITY'!I$1,FALSE)=0,"",VLOOKUP($F39,'CHILD OBESITY'!$B$10:$L$468,'CHILD OBESITY'!I$1,FALSE))</f>
        <v>18.399999999999999</v>
      </c>
      <c r="N39" s="15">
        <f>IF(VLOOKUP($F39,'CHILD OBESITY'!$B$10:$L$468,'CHILD OBESITY'!J$1,FALSE)=0,"",VLOOKUP($F39,'CHILD OBESITY'!$B$10:$L$468,'CHILD OBESITY'!J$1,FALSE))</f>
        <v>18.7</v>
      </c>
      <c r="O39" s="15">
        <f>IF(VLOOKUP($F39,'CHILD OBESITY'!$B$10:$L$468,'CHILD OBESITY'!K$1,FALSE)=0,"",VLOOKUP($F39,'CHILD OBESITY'!$B$10:$L$468,'CHILD OBESITY'!K$1,FALSE))</f>
        <v>19.2</v>
      </c>
      <c r="P39" s="15">
        <f>IF(VLOOKUP($F39,'CHILD OBESITY'!$B$10:$L$468,'CHILD OBESITY'!L$1,FALSE)=0,"",VLOOKUP($F39,'CHILD OBESITY'!$B$10:$L$468,'CHILD OBESITY'!L$1,FALSE))</f>
        <v>19.600000000000001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Staffordshire to Rural as a Region</v>
      </c>
      <c r="G42" s="52"/>
      <c r="H42" s="53"/>
      <c r="I42" s="21">
        <f>((I39-I40))</f>
        <v>2.1911111111111055</v>
      </c>
      <c r="J42" s="21">
        <f>((J39-J40))</f>
        <v>2.1344444444444512</v>
      </c>
      <c r="K42" s="21">
        <f t="shared" ref="K42:P42" si="9">((K39-K40))</f>
        <v>2.3222222222222193</v>
      </c>
      <c r="L42" s="21">
        <f t="shared" si="9"/>
        <v>2.1044444444444466</v>
      </c>
      <c r="M42" s="21">
        <f t="shared" si="9"/>
        <v>2.0855555555555583</v>
      </c>
      <c r="N42" s="21">
        <f t="shared" si="9"/>
        <v>2.3566666666666691</v>
      </c>
      <c r="O42" s="21">
        <f t="shared" si="9"/>
        <v>2.8522222222222311</v>
      </c>
      <c r="P42" s="21">
        <f t="shared" si="9"/>
        <v>3.0566666666666649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Staffordshire to England</v>
      </c>
      <c r="G43" s="41"/>
      <c r="H43" s="42"/>
      <c r="I43" s="21">
        <f>(I39-I41)</f>
        <v>-0.19999999999999929</v>
      </c>
      <c r="J43" s="21">
        <f>(J39-J41)</f>
        <v>-0.39999999999999858</v>
      </c>
      <c r="K43" s="21">
        <f t="shared" ref="K43:P43" si="10">(K39-K41)</f>
        <v>-0.20000000000000284</v>
      </c>
      <c r="L43" s="21">
        <f t="shared" si="10"/>
        <v>-0.60000000000000142</v>
      </c>
      <c r="M43" s="21">
        <f t="shared" si="10"/>
        <v>-0.60000000000000142</v>
      </c>
      <c r="N43" s="21">
        <f t="shared" si="10"/>
        <v>-0.60000000000000142</v>
      </c>
      <c r="O43" s="21">
        <f t="shared" si="10"/>
        <v>-0.40000000000000213</v>
      </c>
      <c r="P43" s="21">
        <f t="shared" si="10"/>
        <v>-0.39999999999999858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Staffordshire</v>
      </c>
      <c r="G48" s="12"/>
      <c r="H48" s="13"/>
      <c r="I48" s="14">
        <f>IF(VLOOKUP($F48,'ADULT OBESITY'!$B$10:$L$468,'ADULT OBESITY'!E$1,FALSE)=0,"",VLOOKUP($F48,'ADULT OBESITY'!$B$10:$L$468,'ADULT OBESITY'!E$1,FALSE))</f>
        <v>65.427318409392299</v>
      </c>
      <c r="J48" s="15">
        <f>IF(VLOOKUP($F48,'ADULT OBESITY'!$B$10:$L$468,'ADULT OBESITY'!F$1,FALSE)=0,"",VLOOKUP($F48,'ADULT OBESITY'!$B$10:$L$468,'ADULT OBESITY'!F$1,FALSE))</f>
        <v>64.445558414472202</v>
      </c>
      <c r="K48" s="15">
        <f>IF(VLOOKUP($F48,'ADULT OBESITY'!$B$10:$L$468,'ADULT OBESITY'!G$1,FALSE)=0,"",VLOOKUP($F48,'ADULT OBESITY'!$B$10:$L$468,'ADULT OBESITY'!G$1,FALSE))</f>
        <v>65.455124030260393</v>
      </c>
      <c r="L48" s="15">
        <f>IF(VLOOKUP($F48,'ADULT OBESITY'!$B$10:$L$468,'ADULT OBESITY'!H$1,FALSE)=0,"",VLOOKUP($F48,'ADULT OBESITY'!$B$10:$L$468,'ADULT OBESITY'!H$1,FALSE))</f>
        <v>64.240690621703095</v>
      </c>
      <c r="M48" s="15">
        <f>IF(VLOOKUP($F48,'ADULT OBESITY'!$B$10:$L$468,'ADULT OBESITY'!I$1,FALSE)=0,"",VLOOKUP($F48,'ADULT OBESITY'!$B$10:$L$468,'ADULT OBESITY'!I$1,FALSE))</f>
        <v>66.350718597780102</v>
      </c>
      <c r="N48" s="15">
        <f>IF(VLOOKUP($F48,'ADULT OBESITY'!$B$10:$L$468,'ADULT OBESITY'!J$1,FALSE)=0,"",VLOOKUP($F48,'ADULT OBESITY'!$B$10:$L$468,'ADULT OBESITY'!J$1,FALSE))</f>
        <v>68.709986944101701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Staffordshire to Rural as a Region</v>
      </c>
      <c r="G51" s="52"/>
      <c r="H51" s="53"/>
      <c r="I51" s="21">
        <f>((I48-I49))</f>
        <v>3.8629025898307106</v>
      </c>
      <c r="J51" s="21">
        <f>((J48-J49))</f>
        <v>3.0151812838685004</v>
      </c>
      <c r="K51" s="21">
        <f t="shared" ref="K51:N51" si="12">((K48-K49))</f>
        <v>3.1891561541957145</v>
      </c>
      <c r="L51" s="21">
        <f t="shared" si="12"/>
        <v>1.8860976198948549</v>
      </c>
      <c r="M51" s="21">
        <f t="shared" si="12"/>
        <v>4.169551417536951</v>
      </c>
      <c r="N51" s="21">
        <f t="shared" si="12"/>
        <v>5.1392593416391676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Staffordshire to England</v>
      </c>
      <c r="G52" s="41"/>
      <c r="H52" s="42"/>
      <c r="I52" s="21">
        <f>(I48-I50)</f>
        <v>4.0409403245487994</v>
      </c>
      <c r="J52" s="21">
        <f>(J48-J50)</f>
        <v>2.9955256510428043</v>
      </c>
      <c r="K52" s="21">
        <f t="shared" ref="K52:N52" si="13">(K48-K50)</f>
        <v>3.4386055948161953</v>
      </c>
      <c r="L52" s="21">
        <f t="shared" si="13"/>
        <v>2.1132762094444928</v>
      </c>
      <c r="M52" s="21">
        <f t="shared" si="13"/>
        <v>3.5941551265364993</v>
      </c>
      <c r="N52" s="21">
        <f t="shared" si="13"/>
        <v>5.2578965053311038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Staffordshire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35.122103250991998</v>
      </c>
      <c r="J57" s="15">
        <f>IF(VLOOKUP($F57,'UNDER 75 MORTALITY'!$B$10:$L$468,'UNDER 75 MORTALITY'!F$1,FALSE)=0,"",VLOOKUP($F57,'UNDER 75 MORTALITY'!$B$10:$L$468,'UNDER 75 MORTALITY'!F$1,FALSE))</f>
        <v>31.604723713393099</v>
      </c>
      <c r="K57" s="15">
        <f>IF(VLOOKUP($F57,'UNDER 75 MORTALITY'!$B$10:$L$468,'UNDER 75 MORTALITY'!G$1,FALSE)=0,"",VLOOKUP($F57,'UNDER 75 MORTALITY'!$B$10:$L$468,'UNDER 75 MORTALITY'!G$1,FALSE))</f>
        <v>29.980528948319201</v>
      </c>
      <c r="L57" s="15">
        <f>IF(VLOOKUP($F57,'UNDER 75 MORTALITY'!$B$10:$L$468,'UNDER 75 MORTALITY'!H$1,FALSE)=0,"",VLOOKUP($F57,'UNDER 75 MORTALITY'!$B$10:$L$468,'UNDER 75 MORTALITY'!H$1,FALSE))</f>
        <v>29.376945483936101</v>
      </c>
      <c r="M57" s="15">
        <f>IF(VLOOKUP($F57,'UNDER 75 MORTALITY'!$B$10:$L$468,'UNDER 75 MORTALITY'!I$1,FALSE)=0,"",VLOOKUP($F57,'UNDER 75 MORTALITY'!$B$10:$L$468,'UNDER 75 MORTALITY'!I$1,FALSE))</f>
        <v>28.927904428553699</v>
      </c>
      <c r="N57" s="15">
        <f>IF(VLOOKUP($F57,'UNDER 75 MORTALITY'!$B$10:$L$468,'UNDER 75 MORTALITY'!J$1,FALSE)=0,"",VLOOKUP($F57,'UNDER 75 MORTALITY'!$B$10:$L$468,'UNDER 75 MORTALITY'!J$1,FALSE))</f>
        <v>28.054160873884801</v>
      </c>
      <c r="O57" s="15">
        <f>IF(VLOOKUP($F57,'UNDER 75 MORTALITY'!$B$10:$L$468,'UNDER 75 MORTALITY'!K$1,FALSE)=0,"",VLOOKUP($F57,'UNDER 75 MORTALITY'!$B$10:$L$468,'UNDER 75 MORTALITY'!K$1,FALSE))</f>
        <v>26.990859544618999</v>
      </c>
      <c r="P57" s="15">
        <f>IF(VLOOKUP($F57,'UNDER 75 MORTALITY'!$B$10:$L$468,'UNDER 75 MORTALITY'!L$1,FALSE)=0,"",VLOOKUP($F57,'UNDER 75 MORTALITY'!$B$10:$L$468,'UNDER 75 MORTALITY'!L$1,FALSE))</f>
        <v>27.265703633095399</v>
      </c>
      <c r="Q57" s="15">
        <f>IF(VLOOKUP($F57,'UNDER 75 MORTALITY'!$B$10:$N$468,'UNDER 75 MORTALITY'!M$1,FALSE)=0,"",VLOOKUP($F57,'UNDER 75 MORTALITY'!$B$10:$N$468,'UNDER 75 MORTALITY'!M$1,FALSE))</f>
        <v>27.8703992086343</v>
      </c>
      <c r="R57" s="15">
        <f>IF(VLOOKUP($F57,'UNDER 75 MORTALITY'!$B$10:$N$468,'UNDER 75 MORTALITY'!N$1,FALSE)=0,"",VLOOKUP($F57,'UNDER 75 MORTALITY'!$B$10:$N$468,'UNDER 75 MORTALITY'!N$1,FALSE))</f>
        <v>27.209765729019601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Staffordshire to Rural as a Region</v>
      </c>
      <c r="G60" s="52"/>
      <c r="H60" s="53"/>
      <c r="I60" s="21">
        <f>((I57-I58))</f>
        <v>4.3643259531818543</v>
      </c>
      <c r="J60" s="21">
        <f>((J57-J58))</f>
        <v>2.4172388519566077</v>
      </c>
      <c r="K60" s="21">
        <f t="shared" ref="K60:N60" si="15">((K57-K58))</f>
        <v>2.060865827115304</v>
      </c>
      <c r="L60" s="21">
        <f t="shared" si="15"/>
        <v>2.8586963098772564</v>
      </c>
      <c r="M60" s="21">
        <f t="shared" si="15"/>
        <v>3.7406351884388584</v>
      </c>
      <c r="N60" s="21">
        <f t="shared" si="15"/>
        <v>3.3462517030616077</v>
      </c>
      <c r="O60" s="21">
        <f t="shared" ref="O60:R60" si="16">((O57-O58))</f>
        <v>2.8871695902676713</v>
      </c>
      <c r="P60" s="21">
        <f t="shared" si="16"/>
        <v>3.4220726897152076</v>
      </c>
      <c r="Q60" s="21">
        <f t="shared" si="16"/>
        <v>4.3411146645285754</v>
      </c>
      <c r="R60" s="21">
        <f t="shared" si="16"/>
        <v>4.1157508525182251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Staffordshire to England</v>
      </c>
      <c r="G61" s="41"/>
      <c r="H61" s="42"/>
      <c r="I61" s="21">
        <f>(I57-I59)</f>
        <v>-2.0497904385523</v>
      </c>
      <c r="J61" s="21">
        <f>(J57-J59)</f>
        <v>-3.3495687188692003</v>
      </c>
      <c r="K61" s="21">
        <f t="shared" ref="K61:N61" si="17">(K57-K59)</f>
        <v>-3.407181523716698</v>
      </c>
      <c r="L61" s="21">
        <f t="shared" si="17"/>
        <v>-2.5849330123892997</v>
      </c>
      <c r="M61" s="21">
        <f t="shared" si="17"/>
        <v>-2.0110985199278026</v>
      </c>
      <c r="N61" s="21">
        <f t="shared" si="17"/>
        <v>-2.2461276321309995</v>
      </c>
      <c r="O61" s="21">
        <f t="shared" ref="O61:R61" si="18">(O57-O59)</f>
        <v>-2.6421893038538009</v>
      </c>
      <c r="P61" s="21">
        <f t="shared" si="18"/>
        <v>-1.803662783517602</v>
      </c>
      <c r="Q61" s="21">
        <f t="shared" si="18"/>
        <v>-0.77710557868890007</v>
      </c>
      <c r="R61" s="21">
        <f t="shared" si="18"/>
        <v>-0.84540927560749779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xgdGkpOgKjtW50zYUmLbTk2FNCP8h/Oo+LbPbcoDuCkus+0drzSG4CM8NdP5m7M8GvgUYgh4BimJjpCV+KqVNg==" saltValue="yXxuWssVgRivfxYwmg9lG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2022-11-24T14:52:59Z</dcterms:modified>
</cp:coreProperties>
</file>